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120" windowHeight="9675" activeTab="0"/>
  </bookViews>
  <sheets>
    <sheet name="EN Com.Spec." sheetId="1" r:id="rId1"/>
    <sheet name="NL Com.Spec." sheetId="2" r:id="rId2"/>
    <sheet name="FR Com.Spec." sheetId="3" r:id="rId3"/>
    <sheet name="allergens EN NL FR" sheetId="4" r:id="rId4"/>
  </sheets>
  <definedNames>
    <definedName name="_xlnm.Print_Area" localSheetId="3">'allergens EN NL FR'!$A$1:$D$33</definedName>
  </definedNames>
  <calcPr fullCalcOnLoad="1"/>
</workbook>
</file>

<file path=xl/comments1.xml><?xml version="1.0" encoding="utf-8"?>
<comments xmlns="http://schemas.openxmlformats.org/spreadsheetml/2006/main">
  <authors>
    <author>SBoone</author>
  </authors>
  <commentList>
    <comment ref="C23" authorId="0">
      <text>
        <r>
          <rPr>
            <b/>
            <sz val="8"/>
            <rFont val="Tahoma"/>
            <family val="2"/>
          </rPr>
          <t>SBoone:</t>
        </r>
        <r>
          <rPr>
            <sz val="8"/>
            <rFont val="Tahoma"/>
            <family val="2"/>
          </rPr>
          <t xml:space="preserve">
SELECT THE CORRECT UNIT OF MEASURE.</t>
        </r>
      </text>
    </comment>
  </commentList>
</comments>
</file>

<file path=xl/sharedStrings.xml><?xml version="1.0" encoding="utf-8"?>
<sst xmlns="http://schemas.openxmlformats.org/spreadsheetml/2006/main" count="338" uniqueCount="239">
  <si>
    <t>pH</t>
  </si>
  <si>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</si>
  <si>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</si>
  <si>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</si>
  <si>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</si>
  <si>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</si>
  <si>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</si>
  <si>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</si>
  <si>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</si>
  <si>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</si>
  <si>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</si>
  <si>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</si>
  <si>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</si>
  <si>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</si>
  <si>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</si>
  <si>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</si>
  <si>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</si>
  <si>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</si>
  <si>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</si>
  <si>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</si>
  <si>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</si>
  <si>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</si>
  <si>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</si>
  <si>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</si>
  <si>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</si>
  <si>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</si>
  <si>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</si>
  <si>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</si>
  <si>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</si>
  <si>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</si>
  <si>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</si>
  <si>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</si>
  <si>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</si>
  <si>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</si>
  <si>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</si>
  <si>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</si>
  <si>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</si>
  <si>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</si>
  <si>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</si>
  <si>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</si>
  <si>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</si>
  <si>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</si>
  <si>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</si>
  <si>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</si>
  <si>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</si>
  <si>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</si>
  <si>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</si>
  <si>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</si>
  <si>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</si>
  <si>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</si>
  <si>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</si>
  <si>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</si>
  <si>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</si>
  <si>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</si>
  <si>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</si>
  <si>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</si>
  <si>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</si>
  <si>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</si>
  <si>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</si>
  <si>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</si>
  <si>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</si>
  <si>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</si>
  <si>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</si>
  <si>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</si>
  <si>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</si>
  <si>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</si>
  <si>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</si>
  <si>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</si>
  <si>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</si>
  <si>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</si>
  <si>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</si>
  <si>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</si>
  <si>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</si>
  <si>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</si>
  <si>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Droge stof</t>
  </si>
  <si>
    <t>Brix</t>
  </si>
  <si>
    <t>Salmonellae</t>
  </si>
  <si>
    <t>Dry matter</t>
  </si>
  <si>
    <t>Salmonella</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</si>
  <si>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</si>
  <si>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</si>
  <si>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</si>
  <si>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</si>
  <si>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</si>
  <si>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</si>
  <si>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</si>
  <si>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</si>
  <si>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</si>
  <si>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</si>
  <si>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</si>
  <si>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</si>
  <si>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</si>
  <si>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</si>
  <si>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</si>
  <si>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</si>
  <si>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</si>
  <si>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dagen na openen.</t>
  </si>
  <si>
    <t>Productie in:</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</si>
  <si>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</si>
  <si>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</si>
  <si>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</si>
  <si>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</si>
  <si>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</si>
  <si>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</si>
  <si>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</si>
  <si>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</si>
  <si>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</si>
  <si>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</si>
  <si>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</si>
  <si>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</si>
  <si>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</si>
  <si>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</si>
  <si>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</si>
  <si>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</si>
  <si>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</si>
  <si>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</si>
  <si>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</si>
  <si>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</si>
  <si>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</si>
  <si>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</si>
  <si>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Sel</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</si>
  <si>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</si>
  <si>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</si>
  <si>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</si>
  <si>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</si>
  <si>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</si>
  <si>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</si>
  <si>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</si>
  <si>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</si>
  <si>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</si>
  <si>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</si>
  <si>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</si>
  <si>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</si>
  <si>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</si>
  <si>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</si>
  <si>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</si>
  <si>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</si>
  <si>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</si>
  <si>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</si>
  <si>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Soy protein/Sojaeiwit/Protéines de soja</t>
  </si>
  <si>
    <t>Soy oil/Sojaolie/Huile de soja</t>
  </si>
  <si>
    <t>Gluten/Gluten/Gluten</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</si>
  <si>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</si>
  <si>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</si>
  <si>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</si>
  <si>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</si>
  <si>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</si>
  <si>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</si>
  <si>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</si>
  <si>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</si>
  <si>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</si>
  <si>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</si>
  <si>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</si>
  <si>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</si>
  <si>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</si>
  <si>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</si>
  <si>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</si>
  <si>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</si>
  <si>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Glutamate/Glutaminaat/Glutamine E620 - E625</t>
  </si>
  <si>
    <t>Sulfite/Sulfiet/Sulfite E220 - E228    &gt; 10 ppm</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</si>
  <si>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</si>
  <si>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</si>
  <si>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</si>
  <si>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</si>
  <si>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</si>
  <si>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</si>
  <si>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</si>
  <si>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</si>
  <si>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</si>
  <si>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</si>
  <si>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</si>
  <si>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</si>
  <si>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</si>
  <si>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</si>
  <si>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</si>
  <si>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</si>
  <si>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</si>
  <si>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</si>
  <si>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</si>
  <si>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 not enough information available/niet voldoende informatie beschikbaar/informations insuffisantes</t>
  </si>
  <si>
    <t>jour suivant l’ouverture</t>
  </si>
  <si>
    <t>Fabriqué:</t>
  </si>
  <si>
    <t>cfu/g / per 0.01 g</t>
  </si>
  <si>
    <t>Acide</t>
  </si>
  <si>
    <t>Acid</t>
  </si>
  <si>
    <t>Zuren</t>
  </si>
  <si>
    <t>Valeur nutritive</t>
  </si>
  <si>
    <t>Énergie</t>
  </si>
  <si>
    <t>Le produit est fabriqué e.a. selon la législation européenne.</t>
  </si>
  <si>
    <t>yes/no</t>
  </si>
  <si>
    <t>box</t>
  </si>
  <si>
    <t>&lt; 100</t>
  </si>
  <si>
    <t>absent</t>
  </si>
  <si>
    <t>max. 1.5</t>
  </si>
  <si>
    <t>yes</t>
  </si>
  <si>
    <t>no</t>
  </si>
  <si>
    <t>PS cup with Alu-foil</t>
  </si>
  <si>
    <t>Carton box</t>
  </si>
  <si>
    <t xml:space="preserve"> </t>
  </si>
  <si>
    <t>1,4 g</t>
  </si>
  <si>
    <t>Belgium</t>
  </si>
  <si>
    <t>doos</t>
  </si>
  <si>
    <t>PS cup met Alu-folie</t>
  </si>
  <si>
    <t>kartonnen doos</t>
  </si>
  <si>
    <t>Belgie</t>
  </si>
  <si>
    <t>+</t>
  </si>
  <si>
    <t>-</t>
  </si>
  <si>
    <t xml:space="preserve">coupelle de PP </t>
  </si>
  <si>
    <t>carton</t>
  </si>
  <si>
    <t>Belgique</t>
  </si>
  <si>
    <t>&lt; 10 000</t>
  </si>
  <si>
    <t>Non</t>
  </si>
  <si>
    <t>nee</t>
  </si>
  <si>
    <t xml:space="preserve">Gluten free diet (gluten &lt; 20ppm) </t>
  </si>
  <si>
    <t>Régime sans gluten (gluten &lt;20ppm)</t>
  </si>
  <si>
    <t>Glutenvrij dieet (gluten &lt; 20ppm)</t>
  </si>
  <si>
    <t xml:space="preserve">par 100 grammes de produit </t>
  </si>
  <si>
    <t>days after production.</t>
  </si>
  <si>
    <t>not applicable - portion pack</t>
  </si>
  <si>
    <t>Cup: best before in DDMMYY date embossed in bottom of the cup.
Carton: Julian code YYDDDLLL (YY=year, DDD=day, LLL=production line) + best before date in DDMMYY + production hour HH:MM</t>
  </si>
  <si>
    <t>dagen af productie.</t>
  </si>
  <si>
    <t xml:space="preserve">Cup: In de bodem van de cup THT code: DDMMJJ. 
Omdoos: Julian code (JJDDDLLL (JJ=jaar, DDD=dag, LLL=productielijn) + houdbaarheidsdatum in DDMMJJ + productie-uur UU:MM </t>
  </si>
  <si>
    <t>jour à partir production.</t>
  </si>
  <si>
    <t>carton: Julian code AAJJJLLL (AA=l'année, JJJ=jour,   LLL=ligne de production) et date limite de conservation en JJMMAA et l'heure.
Cup: date limite de conservation en JJMMAA.</t>
  </si>
  <si>
    <t xml:space="preserve">Sugar, vegatable oil (rapeseed, palm), fat reduced cocoa 8%, maltodextrin, whey powder (milk), hydrogenated palm oil, emulsifier (sunflower lecithine), flavouring.
May contain traces of nuts and soy.
</t>
  </si>
  <si>
    <t>2377 / 570</t>
  </si>
  <si>
    <t>(+)</t>
  </si>
  <si>
    <t>suiker, plantaardige olie (raapzaad, palm), magere cacao 8%, maltodextrine, weipoeder (melk), gehard palmolie, emulgator (zonnebloemlecithine), aroma.
Kan sporen van noten en soja bevatten.</t>
  </si>
  <si>
    <t>Sucre, huile végétale (de colza, de palme), cacao maigre (8%), maltodextrine, lactosérum en poudre (lait), huile de palme hydrogénée, émulsifiants (lécithine de tournesol), arôme.
Peut contenir des traces de noix et de soja.</t>
  </si>
  <si>
    <t>Kwatta spread with Hazelnut flavor cup 125x20g</t>
  </si>
  <si>
    <t>Kwatta Pasta met Hazelnootsmaak cup 125x20g</t>
  </si>
  <si>
    <t>Kwatta Pâte à la Noisette coupelles de 125x20g</t>
  </si>
  <si>
    <t>125x20g</t>
  </si>
  <si>
    <t>259x259x116 mm</t>
  </si>
  <si>
    <t>214 g</t>
  </si>
  <si>
    <t>5410018796768</t>
  </si>
  <si>
    <t xml:space="preserve">Breadspread based on cocoa (without the adding of hazelnuts), though with the taste of hazelnuts, made with utz certified cacao (mass balance principle)
Kwatta is working on sustainable cocoa.
Application: breadspread
</t>
  </si>
  <si>
    <t>Hazelnootpasta op basis van cacao (zonder toevoeging van hazelnoten), doch met de smaak van hazelnoten, gemaakt met utz gecertificeerd cacao (mass balance principe) . 
Kwatta werkt aan duurzame cacao.
Toepassing : als broodbeleg.</t>
  </si>
  <si>
    <t xml:space="preserve">Pâte de chocolat à base de cacao (sans s'ajouter de noisettes), donc avec le goût de noisettes, fait avec utz certified cacao (mass balance principle)
Kwatta supporte la production de cacao durable.
Application: le garniture.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</si>
</sst>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Ja&quot;;&quot;Ja&quot;;&quot;Nee&quot;"/>
    <numFmt numFmtId="189" formatCode="&quot;Waar&quot;;&quot;Waar&quot;;&quot;Niet waar&quot;"/>
    <numFmt numFmtId="190" formatCode="&quot;Aan&quot;;&quot;Aan&quot;;&quot;Uit&quot;"/>
    <numFmt numFmtId="191" formatCode="dd\-mm\-yy"/>
  </numFmts>
  <fonts count="47">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indexed="22"/>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color indexed="63"/>
      </left>
      <right style="thin"/>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medium"/>
      <right>
        <color indexed="63"/>
      </right>
      <top>
        <color indexed="63"/>
      </top>
      <bottom style="thin"/>
    </border>
    <border>
      <left style="thin"/>
      <right style="thin"/>
      <top style="thin"/>
      <bottom style="thin"/>
    </border>
    <border>
      <left>
        <color indexed="63"/>
      </left>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medium"/>
    </border>
    <border>
      <left style="medium"/>
      <right>
        <color indexed="63"/>
      </right>
      <top style="medium"/>
      <bottom style="thin"/>
    </border>
    <border>
      <left style="thin"/>
      <right style="medium"/>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9">
    <xf numFmtId="0" fontId="0" fillId="0" borderId="0" xfId="0" applyAlignment="1">
      <alignment/>
    </xf>
    <xf numFmtId="0" fontId="0" fillId="0" borderId="0" xfId="0"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Fill="1" applyBorder="1" applyAlignment="1" quotePrefix="1">
      <alignment/>
    </xf>
    <xf numFmtId="0" fontId="2" fillId="0" borderId="0" xfId="0" applyFont="1" applyAlignment="1">
      <alignment/>
    </xf>
    <xf numFmtId="0" fontId="2" fillId="0" borderId="0" xfId="0" applyFont="1" applyAlignment="1">
      <alignment horizontal="left" indent="1"/>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49" fontId="3" fillId="0" borderId="13" xfId="0" applyNumberFormat="1" applyFont="1" applyBorder="1" applyAlignment="1">
      <alignment horizontal="center"/>
    </xf>
    <xf numFmtId="0" fontId="4" fillId="0" borderId="14" xfId="0" applyFont="1" applyBorder="1" applyAlignment="1">
      <alignment/>
    </xf>
    <xf numFmtId="0" fontId="3" fillId="0" borderId="15" xfId="0" applyFont="1" applyBorder="1" applyAlignment="1">
      <alignment/>
    </xf>
    <xf numFmtId="0" fontId="3" fillId="0" borderId="15" xfId="0" applyFont="1" applyBorder="1" applyAlignment="1">
      <alignment vertical="top"/>
    </xf>
    <xf numFmtId="0" fontId="3" fillId="0" borderId="16"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vertical="top"/>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4" fillId="0" borderId="19" xfId="0" applyFont="1" applyBorder="1" applyAlignment="1">
      <alignment vertical="top" wrapText="1"/>
    </xf>
    <xf numFmtId="0" fontId="3" fillId="0" borderId="15" xfId="0" applyFont="1" applyBorder="1" applyAlignment="1">
      <alignment horizontal="left" vertical="top" wrapText="1"/>
    </xf>
    <xf numFmtId="0" fontId="4" fillId="0" borderId="20" xfId="0" applyFont="1" applyBorder="1" applyAlignment="1">
      <alignment/>
    </xf>
    <xf numFmtId="0" fontId="4" fillId="0" borderId="21" xfId="0" applyFont="1" applyBorder="1" applyAlignment="1">
      <alignment/>
    </xf>
    <xf numFmtId="0" fontId="3" fillId="0" borderId="10" xfId="0" applyFont="1" applyBorder="1" applyAlignment="1">
      <alignment horizontal="left" vertical="top" wrapText="1"/>
    </xf>
    <xf numFmtId="0" fontId="4" fillId="0" borderId="19"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6" xfId="0" applyFont="1" applyBorder="1" applyAlignment="1">
      <alignment vertical="top"/>
    </xf>
    <xf numFmtId="0" fontId="4" fillId="0" borderId="24" xfId="0" applyFont="1" applyBorder="1" applyAlignment="1">
      <alignment vertical="top" wrapText="1"/>
    </xf>
    <xf numFmtId="0" fontId="4" fillId="0" borderId="23" xfId="0" applyFont="1" applyBorder="1" applyAlignment="1">
      <alignment vertical="top"/>
    </xf>
    <xf numFmtId="0" fontId="4" fillId="0" borderId="23" xfId="0" applyFont="1" applyBorder="1" applyAlignment="1">
      <alignment vertical="top" wrapText="1"/>
    </xf>
    <xf numFmtId="0" fontId="4" fillId="0" borderId="18" xfId="0" applyFont="1" applyBorder="1" applyAlignment="1">
      <alignment vertical="top" wrapText="1"/>
    </xf>
    <xf numFmtId="0" fontId="4" fillId="0" borderId="22" xfId="0" applyFont="1" applyBorder="1" applyAlignment="1">
      <alignment wrapText="1"/>
    </xf>
    <xf numFmtId="0" fontId="4" fillId="0" borderId="0" xfId="0" applyFont="1" applyBorder="1" applyAlignment="1">
      <alignment vertical="top"/>
    </xf>
    <xf numFmtId="0" fontId="4" fillId="0" borderId="25" xfId="0" applyFont="1" applyBorder="1" applyAlignment="1">
      <alignment vertical="top"/>
    </xf>
    <xf numFmtId="0" fontId="4" fillId="0" borderId="26"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7" xfId="0" applyFont="1" applyBorder="1" applyAlignment="1">
      <alignment vertical="top" wrapText="1"/>
    </xf>
    <xf numFmtId="0" fontId="4" fillId="0" borderId="18" xfId="0" applyFont="1" applyBorder="1" applyAlignment="1">
      <alignment vertical="top"/>
    </xf>
    <xf numFmtId="0" fontId="4" fillId="0" borderId="19" xfId="0" applyFont="1" applyBorder="1" applyAlignment="1">
      <alignment horizontal="right" vertical="top"/>
    </xf>
    <xf numFmtId="0" fontId="5" fillId="0" borderId="14" xfId="0" applyFont="1" applyBorder="1" applyAlignment="1">
      <alignment horizontal="right"/>
    </xf>
    <xf numFmtId="0" fontId="4" fillId="0" borderId="22" xfId="0" applyFont="1" applyBorder="1" applyAlignment="1">
      <alignment horizontal="left"/>
    </xf>
    <xf numFmtId="0" fontId="4" fillId="0" borderId="28" xfId="0" applyFont="1" applyBorder="1" applyAlignment="1">
      <alignment horizontal="left"/>
    </xf>
    <xf numFmtId="0" fontId="4" fillId="0" borderId="24" xfId="0" applyFont="1" applyBorder="1" applyAlignment="1">
      <alignment horizontal="left"/>
    </xf>
    <xf numFmtId="0" fontId="4" fillId="0" borderId="19" xfId="0" applyFont="1" applyBorder="1" applyAlignment="1">
      <alignment vertical="top" wrapText="1"/>
    </xf>
    <xf numFmtId="0" fontId="4" fillId="0" borderId="19" xfId="0" applyFont="1" applyFill="1" applyBorder="1" applyAlignment="1">
      <alignment vertical="top" wrapText="1"/>
    </xf>
    <xf numFmtId="0" fontId="4" fillId="0" borderId="18" xfId="0" applyFont="1" applyBorder="1" applyAlignment="1" applyProtection="1">
      <alignment vertical="top" wrapText="1"/>
      <protection/>
    </xf>
    <xf numFmtId="0" fontId="0" fillId="0" borderId="29" xfId="0" applyFont="1" applyBorder="1" applyAlignment="1">
      <alignment/>
    </xf>
    <xf numFmtId="0" fontId="4" fillId="0" borderId="19" xfId="0" applyFont="1" applyFill="1" applyBorder="1" applyAlignment="1">
      <alignment horizontal="left" vertical="top" wrapText="1"/>
    </xf>
    <xf numFmtId="0" fontId="4" fillId="0" borderId="30" xfId="0" applyFont="1" applyBorder="1" applyAlignment="1">
      <alignment/>
    </xf>
    <xf numFmtId="0" fontId="3" fillId="0" borderId="22" xfId="0" applyFont="1" applyBorder="1" applyAlignment="1">
      <alignment horizontal="left" vertical="top" wrapText="1"/>
    </xf>
    <xf numFmtId="0" fontId="4" fillId="0" borderId="31" xfId="0" applyFont="1" applyBorder="1" applyAlignment="1">
      <alignment horizontal="right" vertical="top"/>
    </xf>
    <xf numFmtId="0" fontId="4" fillId="0" borderId="22" xfId="0" applyFont="1" applyBorder="1" applyAlignment="1">
      <alignment horizontal="right" vertical="top"/>
    </xf>
    <xf numFmtId="0" fontId="4" fillId="0" borderId="32" xfId="0" applyFont="1" applyBorder="1" applyAlignment="1">
      <alignment horizontal="left" vertical="top" wrapText="1"/>
    </xf>
    <xf numFmtId="0" fontId="4" fillId="0" borderId="14" xfId="0" applyFont="1" applyBorder="1" applyAlignment="1">
      <alignment vertical="top"/>
    </xf>
    <xf numFmtId="0" fontId="4" fillId="0" borderId="33" xfId="0" applyFont="1" applyBorder="1" applyAlignment="1">
      <alignment vertical="top"/>
    </xf>
    <xf numFmtId="0" fontId="4" fillId="0" borderId="34" xfId="0" applyFont="1" applyBorder="1" applyAlignment="1">
      <alignment horizontal="right" vertical="top"/>
    </xf>
    <xf numFmtId="0" fontId="4" fillId="0" borderId="35" xfId="0" applyFont="1" applyBorder="1" applyAlignment="1">
      <alignment/>
    </xf>
    <xf numFmtId="0" fontId="4" fillId="0" borderId="33" xfId="0" applyFont="1" applyBorder="1" applyAlignment="1">
      <alignment/>
    </xf>
    <xf numFmtId="0" fontId="4" fillId="0" borderId="24" xfId="0" applyFont="1" applyBorder="1" applyAlignment="1">
      <alignment horizontal="left" vertical="top" wrapText="1"/>
    </xf>
    <xf numFmtId="0" fontId="3" fillId="0" borderId="22" xfId="0" applyFont="1" applyBorder="1" applyAlignment="1">
      <alignment vertical="top"/>
    </xf>
    <xf numFmtId="0" fontId="4" fillId="0" borderId="28" xfId="0" applyNumberFormat="1" applyFont="1" applyBorder="1" applyAlignment="1">
      <alignment vertical="top"/>
    </xf>
    <xf numFmtId="0" fontId="4" fillId="0" borderId="24" xfId="0" applyNumberFormat="1" applyFont="1" applyBorder="1" applyAlignment="1">
      <alignment vertical="top"/>
    </xf>
    <xf numFmtId="0" fontId="4" fillId="0" borderId="19" xfId="0" applyNumberFormat="1" applyFont="1" applyBorder="1" applyAlignment="1">
      <alignment horizontal="right" vertical="top"/>
    </xf>
    <xf numFmtId="0" fontId="4" fillId="0" borderId="18" xfId="0" applyNumberFormat="1" applyFont="1" applyBorder="1" applyAlignment="1">
      <alignment horizontal="right" vertical="top"/>
    </xf>
    <xf numFmtId="0" fontId="4" fillId="0" borderId="36" xfId="0" applyFont="1" applyBorder="1" applyAlignment="1">
      <alignment/>
    </xf>
    <xf numFmtId="0" fontId="4" fillId="0" borderId="31" xfId="0" applyNumberFormat="1" applyFont="1" applyBorder="1" applyAlignment="1">
      <alignment horizontal="right" vertical="top"/>
    </xf>
    <xf numFmtId="0" fontId="3" fillId="0" borderId="15" xfId="0" applyFont="1" applyBorder="1" applyAlignment="1">
      <alignment vertical="top" wrapText="1"/>
    </xf>
    <xf numFmtId="191" fontId="5" fillId="0" borderId="14" xfId="0" applyNumberFormat="1" applyFont="1" applyBorder="1" applyAlignment="1">
      <alignment horizontal="right"/>
    </xf>
    <xf numFmtId="0" fontId="4" fillId="0" borderId="37" xfId="0" applyFont="1" applyBorder="1" applyAlignment="1">
      <alignment vertical="center"/>
    </xf>
    <xf numFmtId="0" fontId="0" fillId="0" borderId="38" xfId="0" applyFont="1" applyBorder="1" applyAlignment="1">
      <alignment/>
    </xf>
    <xf numFmtId="0" fontId="4" fillId="0" borderId="39" xfId="0" applyFont="1" applyBorder="1" applyAlignment="1">
      <alignment vertical="center" wrapText="1"/>
    </xf>
    <xf numFmtId="0" fontId="4" fillId="0" borderId="39" xfId="0" applyFont="1" applyBorder="1" applyAlignment="1">
      <alignment vertical="center"/>
    </xf>
    <xf numFmtId="0" fontId="4" fillId="0" borderId="37" xfId="0" applyFont="1" applyFill="1" applyBorder="1" applyAlignment="1">
      <alignment vertical="center"/>
    </xf>
    <xf numFmtId="0" fontId="4" fillId="0" borderId="40" xfId="0" applyFont="1" applyBorder="1" applyAlignment="1">
      <alignment vertical="top"/>
    </xf>
    <xf numFmtId="191" fontId="5" fillId="0" borderId="0" xfId="0" applyNumberFormat="1" applyFont="1" applyBorder="1" applyAlignment="1">
      <alignment horizontal="right" vertical="top"/>
    </xf>
    <xf numFmtId="0" fontId="5" fillId="0" borderId="41" xfId="0" applyFont="1" applyBorder="1" applyAlignment="1">
      <alignment horizontal="right" wrapText="1"/>
    </xf>
    <xf numFmtId="0" fontId="4" fillId="0" borderId="42" xfId="0" applyFont="1" applyBorder="1" applyAlignment="1" applyProtection="1">
      <alignment vertical="top"/>
      <protection/>
    </xf>
    <xf numFmtId="0" fontId="4" fillId="0" borderId="14" xfId="0" applyFont="1" applyBorder="1" applyAlignment="1" applyProtection="1">
      <alignment vertical="top"/>
      <protection/>
    </xf>
    <xf numFmtId="0" fontId="4" fillId="0" borderId="27" xfId="0" applyFont="1" applyBorder="1" applyAlignment="1" applyProtection="1">
      <alignment vertical="top"/>
      <protection/>
    </xf>
    <xf numFmtId="0" fontId="4" fillId="0" borderId="22" xfId="0" applyFont="1" applyBorder="1" applyAlignment="1" applyProtection="1">
      <alignment horizontal="left" vertical="top" wrapText="1"/>
      <protection locked="0"/>
    </xf>
    <xf numFmtId="0" fontId="0" fillId="0" borderId="0" xfId="0" applyAlignment="1" applyProtection="1">
      <alignment/>
      <protection/>
    </xf>
    <xf numFmtId="0" fontId="5" fillId="0" borderId="41" xfId="0" applyFont="1" applyBorder="1" applyAlignment="1" applyProtection="1">
      <alignment horizontal="right" wrapText="1"/>
      <protection/>
    </xf>
    <xf numFmtId="191" fontId="5" fillId="0" borderId="14"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5" xfId="0" applyFont="1" applyBorder="1" applyAlignment="1" applyProtection="1">
      <alignment vertical="top"/>
      <protection/>
    </xf>
    <xf numFmtId="0" fontId="4" fillId="0" borderId="0" xfId="0" applyFont="1" applyBorder="1" applyAlignment="1" applyProtection="1">
      <alignment vertical="top"/>
      <protection/>
    </xf>
    <xf numFmtId="0" fontId="4" fillId="0" borderId="22" xfId="0" applyFont="1" applyBorder="1" applyAlignment="1" applyProtection="1">
      <alignment horizontal="left" vertical="top" wrapText="1"/>
      <protection/>
    </xf>
    <xf numFmtId="0" fontId="4" fillId="0" borderId="43" xfId="0" applyFont="1" applyBorder="1" applyAlignment="1" applyProtection="1">
      <alignment vertical="top" wrapText="1"/>
      <protection/>
    </xf>
    <xf numFmtId="49" fontId="4" fillId="0" borderId="24" xfId="0" applyNumberFormat="1" applyFont="1" applyBorder="1" applyAlignment="1" applyProtection="1">
      <alignment vertical="top" wrapText="1"/>
      <protection/>
    </xf>
    <xf numFmtId="0" fontId="4" fillId="0" borderId="22" xfId="0" applyFont="1" applyBorder="1" applyAlignment="1" applyProtection="1">
      <alignment vertical="top" wrapText="1"/>
      <protection/>
    </xf>
    <xf numFmtId="0" fontId="3" fillId="0" borderId="16"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9" xfId="0" applyFont="1" applyBorder="1" applyAlignment="1" applyProtection="1">
      <alignment horizontal="right" vertical="top"/>
      <protection/>
    </xf>
    <xf numFmtId="0" fontId="4" fillId="0" borderId="31" xfId="0" applyFont="1" applyBorder="1" applyAlignment="1" applyProtection="1">
      <alignment horizontal="right" vertical="top"/>
      <protection/>
    </xf>
    <xf numFmtId="0" fontId="4" fillId="0" borderId="25" xfId="0" applyFont="1" applyBorder="1" applyAlignment="1" applyProtection="1">
      <alignment vertical="top"/>
      <protection/>
    </xf>
    <xf numFmtId="0" fontId="4" fillId="0" borderId="17" xfId="0" applyFont="1" applyBorder="1" applyAlignment="1" applyProtection="1">
      <alignment vertical="top"/>
      <protection/>
    </xf>
    <xf numFmtId="0" fontId="4" fillId="0" borderId="14" xfId="0" applyFont="1" applyBorder="1" applyAlignment="1" applyProtection="1">
      <alignment vertical="top"/>
      <protection/>
    </xf>
    <xf numFmtId="0" fontId="4" fillId="0" borderId="26" xfId="0" applyFont="1" applyBorder="1" applyAlignment="1" applyProtection="1">
      <alignment vertical="top"/>
      <protection/>
    </xf>
    <xf numFmtId="0" fontId="3" fillId="0" borderId="16"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9" xfId="0" applyFont="1" applyFill="1" applyBorder="1" applyAlignment="1" applyProtection="1">
      <alignment horizontal="left" vertical="top" wrapText="1"/>
      <protection/>
    </xf>
    <xf numFmtId="0" fontId="4" fillId="0" borderId="23"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9" xfId="0" applyFont="1" applyBorder="1" applyAlignment="1" applyProtection="1">
      <alignment/>
      <protection/>
    </xf>
    <xf numFmtId="0" fontId="4" fillId="0" borderId="23" xfId="0" applyFont="1" applyBorder="1" applyAlignment="1" applyProtection="1">
      <alignment/>
      <protection/>
    </xf>
    <xf numFmtId="0" fontId="4" fillId="0" borderId="42" xfId="0" applyFont="1" applyBorder="1" applyAlignment="1" applyProtection="1">
      <alignment vertical="top"/>
      <protection/>
    </xf>
    <xf numFmtId="0" fontId="3" fillId="0" borderId="10"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0" fontId="4" fillId="0" borderId="28" xfId="0" applyFont="1" applyBorder="1" applyAlignment="1" applyProtection="1">
      <alignment vertical="top" wrapText="1"/>
      <protection/>
    </xf>
    <xf numFmtId="0" fontId="4" fillId="0" borderId="24" xfId="0" applyFont="1" applyBorder="1" applyAlignment="1" applyProtection="1">
      <alignment vertical="top" wrapText="1"/>
      <protection/>
    </xf>
    <xf numFmtId="0" fontId="4" fillId="0" borderId="34" xfId="0" applyFont="1" applyBorder="1" applyAlignment="1" applyProtection="1">
      <alignment vertical="top" wrapText="1"/>
      <protection/>
    </xf>
    <xf numFmtId="0" fontId="4" fillId="0" borderId="44"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22" xfId="0" applyFont="1" applyBorder="1" applyAlignment="1" applyProtection="1">
      <alignment wrapText="1"/>
      <protection/>
    </xf>
    <xf numFmtId="0" fontId="4" fillId="0" borderId="28" xfId="0" applyFont="1" applyBorder="1" applyAlignment="1" applyProtection="1">
      <alignment horizontal="left" vertical="top" wrapText="1"/>
      <protection locked="0"/>
    </xf>
    <xf numFmtId="0" fontId="4" fillId="0" borderId="41" xfId="0" applyFont="1" applyBorder="1" applyAlignment="1" applyProtection="1">
      <alignment vertical="top"/>
      <protection/>
    </xf>
    <xf numFmtId="49" fontId="3" fillId="0" borderId="45" xfId="0" applyNumberFormat="1" applyFont="1" applyBorder="1" applyAlignment="1" applyProtection="1">
      <alignment horizontal="center" vertical="center"/>
      <protection locked="0"/>
    </xf>
    <xf numFmtId="0" fontId="8" fillId="0" borderId="0" xfId="0" applyFont="1" applyAlignment="1" quotePrefix="1">
      <alignment/>
    </xf>
    <xf numFmtId="0" fontId="8" fillId="0" borderId="0" xfId="0" applyFont="1" applyFill="1" applyBorder="1" applyAlignment="1" quotePrefix="1">
      <alignment/>
    </xf>
    <xf numFmtId="0" fontId="8" fillId="0" borderId="0" xfId="0" applyFont="1" applyFill="1" applyBorder="1" applyAlignment="1">
      <alignment/>
    </xf>
    <xf numFmtId="49" fontId="3" fillId="0" borderId="46" xfId="0" applyNumberFormat="1" applyFont="1" applyBorder="1" applyAlignment="1" applyProtection="1">
      <alignment horizontal="center"/>
      <protection locked="0"/>
    </xf>
    <xf numFmtId="49" fontId="3" fillId="0" borderId="37" xfId="0" applyNumberFormat="1" applyFont="1" applyBorder="1" applyAlignment="1" applyProtection="1">
      <alignment horizontal="center"/>
      <protection locked="0"/>
    </xf>
    <xf numFmtId="49" fontId="3" fillId="0" borderId="45" xfId="0" applyNumberFormat="1" applyFont="1" applyBorder="1" applyAlignment="1" applyProtection="1">
      <alignment horizontal="center"/>
      <protection locked="0"/>
    </xf>
    <xf numFmtId="0" fontId="4" fillId="0" borderId="23" xfId="0" applyFont="1" applyBorder="1" applyAlignment="1" applyProtection="1">
      <alignment horizontal="right" vertical="top"/>
      <protection/>
    </xf>
    <xf numFmtId="0" fontId="4" fillId="0" borderId="34" xfId="0" applyFont="1" applyBorder="1" applyAlignment="1" applyProtection="1">
      <alignment horizontal="right" vertical="top"/>
      <protection/>
    </xf>
    <xf numFmtId="0" fontId="4" fillId="0" borderId="34" xfId="0" applyNumberFormat="1" applyFont="1" applyBorder="1" applyAlignment="1">
      <alignment horizontal="right" vertical="top"/>
    </xf>
    <xf numFmtId="0" fontId="4" fillId="0" borderId="23" xfId="0" applyFont="1" applyBorder="1" applyAlignment="1" applyProtection="1">
      <alignment horizontal="right" vertical="top" wrapText="1"/>
      <protection/>
    </xf>
    <xf numFmtId="0" fontId="4" fillId="0" borderId="19" xfId="0" applyFont="1" applyBorder="1" applyAlignment="1" applyProtection="1">
      <alignment horizontal="right"/>
      <protection/>
    </xf>
    <xf numFmtId="0" fontId="4" fillId="0" borderId="19" xfId="0" applyFont="1" applyBorder="1" applyAlignment="1" applyProtection="1">
      <alignment horizontal="right"/>
      <protection/>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41" xfId="0" applyFont="1" applyBorder="1" applyAlignment="1">
      <alignment vertical="top" wrapText="1"/>
    </xf>
    <xf numFmtId="0" fontId="0" fillId="0" borderId="0" xfId="0" applyFont="1" applyBorder="1" applyAlignment="1">
      <alignment horizontal="right" wrapText="1"/>
    </xf>
    <xf numFmtId="0" fontId="4" fillId="0" borderId="49" xfId="0" applyFont="1" applyBorder="1" applyAlignment="1" applyProtection="1">
      <alignment vertical="center"/>
      <protection locked="0"/>
    </xf>
    <xf numFmtId="0" fontId="4" fillId="0" borderId="35" xfId="0" applyNumberFormat="1" applyFont="1" applyBorder="1" applyAlignment="1">
      <alignment vertical="top"/>
    </xf>
    <xf numFmtId="0" fontId="4" fillId="0" borderId="50" xfId="0" applyNumberFormat="1" applyFont="1" applyBorder="1" applyAlignment="1">
      <alignment vertical="top"/>
    </xf>
    <xf numFmtId="9" fontId="4" fillId="0" borderId="51" xfId="0" applyNumberFormat="1" applyFont="1" applyBorder="1" applyAlignment="1">
      <alignment vertical="top"/>
    </xf>
    <xf numFmtId="9" fontId="4" fillId="0" borderId="52" xfId="0" applyNumberFormat="1" applyFont="1" applyBorder="1" applyAlignment="1">
      <alignment vertical="top"/>
    </xf>
    <xf numFmtId="0" fontId="4" fillId="0" borderId="35" xfId="0" applyFont="1" applyBorder="1" applyAlignment="1">
      <alignment vertical="top"/>
    </xf>
    <xf numFmtId="0" fontId="4" fillId="0" borderId="50" xfId="0" applyFont="1" applyBorder="1" applyAlignment="1">
      <alignment vertical="top"/>
    </xf>
    <xf numFmtId="0" fontId="4" fillId="0" borderId="43" xfId="0" applyFont="1" applyBorder="1" applyAlignment="1">
      <alignment horizontal="left" indent="1"/>
    </xf>
    <xf numFmtId="0" fontId="4" fillId="0" borderId="50" xfId="0" applyFont="1" applyBorder="1" applyAlignment="1" applyProtection="1">
      <alignment/>
      <protection/>
    </xf>
    <xf numFmtId="0" fontId="4" fillId="0" borderId="52" xfId="0" applyFont="1" applyBorder="1" applyAlignment="1" applyProtection="1">
      <alignment/>
      <protection/>
    </xf>
    <xf numFmtId="0" fontId="11" fillId="0" borderId="35" xfId="0" applyFont="1" applyBorder="1" applyAlignment="1">
      <alignment horizontal="left"/>
    </xf>
    <xf numFmtId="0" fontId="4" fillId="0" borderId="35" xfId="0" applyFont="1" applyBorder="1" applyAlignment="1">
      <alignment horizontal="left"/>
    </xf>
    <xf numFmtId="0" fontId="4" fillId="0" borderId="51" xfId="0" applyFont="1" applyBorder="1" applyAlignment="1">
      <alignment horizontal="left"/>
    </xf>
    <xf numFmtId="9" fontId="4" fillId="0" borderId="51" xfId="0" applyNumberFormat="1" applyFont="1" applyBorder="1" applyAlignment="1">
      <alignment horizontal="left"/>
    </xf>
    <xf numFmtId="0" fontId="11" fillId="0" borderId="53" xfId="0" applyFont="1" applyBorder="1" applyAlignment="1">
      <alignment horizontal="left" wrapText="1"/>
    </xf>
    <xf numFmtId="0" fontId="4" fillId="0" borderId="53" xfId="0" applyFont="1" applyBorder="1" applyAlignment="1">
      <alignment horizontal="left"/>
    </xf>
    <xf numFmtId="0" fontId="4" fillId="0" borderId="3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8"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31" xfId="0" applyFont="1" applyBorder="1" applyAlignment="1">
      <alignment vertical="top"/>
    </xf>
    <xf numFmtId="0" fontId="4" fillId="0" borderId="25" xfId="0" applyFont="1" applyBorder="1" applyAlignment="1" applyProtection="1">
      <alignment vertical="top"/>
      <protection/>
    </xf>
    <xf numFmtId="0" fontId="4" fillId="0" borderId="19" xfId="0" applyFont="1" applyBorder="1" applyAlignment="1">
      <alignment vertical="top"/>
    </xf>
    <xf numFmtId="0" fontId="4" fillId="0" borderId="34" xfId="0" applyFont="1" applyBorder="1" applyAlignment="1">
      <alignment vertical="top" wrapText="1"/>
    </xf>
    <xf numFmtId="0" fontId="4" fillId="0" borderId="32" xfId="0" applyFont="1" applyBorder="1" applyAlignment="1" applyProtection="1">
      <alignment vertical="top" wrapText="1"/>
      <protection/>
    </xf>
    <xf numFmtId="0" fontId="4" fillId="0" borderId="43" xfId="0" applyFont="1" applyBorder="1" applyAlignment="1">
      <alignment horizontal="right" vertical="top" wrapText="1"/>
    </xf>
    <xf numFmtId="0" fontId="4" fillId="0" borderId="42" xfId="0" applyFont="1" applyBorder="1" applyAlignment="1">
      <alignment vertical="top" wrapText="1"/>
    </xf>
    <xf numFmtId="0" fontId="4" fillId="0" borderId="40" xfId="0" applyNumberFormat="1" applyFont="1" applyBorder="1" applyAlignment="1">
      <alignment horizontal="right" vertical="top" wrapText="1"/>
    </xf>
    <xf numFmtId="0" fontId="4" fillId="0" borderId="19" xfId="0" applyFont="1" applyBorder="1" applyAlignment="1" applyProtection="1">
      <alignment horizontal="right" vertical="top"/>
      <protection/>
    </xf>
    <xf numFmtId="49" fontId="4" fillId="0" borderId="28" xfId="0" applyNumberFormat="1" applyFont="1" applyBorder="1" applyAlignment="1" applyProtection="1" quotePrefix="1">
      <alignment horizontal="left" vertical="top" wrapText="1"/>
      <protection/>
    </xf>
    <xf numFmtId="0" fontId="4" fillId="0" borderId="22" xfId="0" applyFont="1" applyBorder="1" applyAlignment="1" applyProtection="1">
      <alignment vertical="top" wrapText="1"/>
      <protection/>
    </xf>
    <xf numFmtId="0" fontId="4" fillId="0" borderId="28" xfId="0" applyFont="1" applyBorder="1" applyAlignment="1" applyProtection="1">
      <alignment vertical="top" wrapText="1"/>
      <protection/>
    </xf>
    <xf numFmtId="0" fontId="0" fillId="0" borderId="28" xfId="0" applyBorder="1" applyAlignment="1" applyProtection="1">
      <alignment vertical="top" wrapText="1"/>
      <protection/>
    </xf>
    <xf numFmtId="0" fontId="0" fillId="0" borderId="24" xfId="0" applyBorder="1" applyAlignment="1" applyProtection="1">
      <alignment vertical="top" wrapText="1"/>
      <protection/>
    </xf>
    <xf numFmtId="0" fontId="4" fillId="0" borderId="22" xfId="0" applyFont="1" applyBorder="1" applyAlignment="1" applyProtection="1">
      <alignment vertical="top" wrapText="1"/>
      <protection/>
    </xf>
    <xf numFmtId="0" fontId="4" fillId="0" borderId="16" xfId="0" applyFont="1" applyBorder="1" applyAlignment="1" applyProtection="1">
      <alignment vertical="top"/>
      <protection/>
    </xf>
    <xf numFmtId="0" fontId="0" fillId="0" borderId="18" xfId="0" applyBorder="1" applyAlignment="1" applyProtection="1">
      <alignment vertical="top"/>
      <protection/>
    </xf>
    <xf numFmtId="0" fontId="4" fillId="0" borderId="33" xfId="0" applyFont="1" applyBorder="1" applyAlignment="1" applyProtection="1">
      <alignment vertical="top"/>
      <protection/>
    </xf>
    <xf numFmtId="0" fontId="0" fillId="0" borderId="16" xfId="0" applyBorder="1" applyAlignment="1" applyProtection="1">
      <alignment vertical="top"/>
      <protection/>
    </xf>
    <xf numFmtId="0" fontId="4" fillId="0" borderId="28" xfId="0" applyFont="1" applyBorder="1" applyAlignment="1" applyProtection="1">
      <alignment wrapText="1"/>
      <protection/>
    </xf>
    <xf numFmtId="0" fontId="0" fillId="0" borderId="28" xfId="0" applyBorder="1" applyAlignment="1" applyProtection="1">
      <alignment wrapText="1"/>
      <protection/>
    </xf>
    <xf numFmtId="0" fontId="0" fillId="0" borderId="24" xfId="0" applyBorder="1" applyAlignment="1" applyProtection="1">
      <alignment wrapText="1"/>
      <protection/>
    </xf>
    <xf numFmtId="0" fontId="4" fillId="0" borderId="0" xfId="0" applyFont="1" applyAlignment="1" applyProtection="1">
      <alignment vertical="top"/>
      <protection/>
    </xf>
    <xf numFmtId="0" fontId="0" fillId="0" borderId="0" xfId="0" applyAlignment="1" applyProtection="1">
      <alignment vertical="top"/>
      <protection/>
    </xf>
    <xf numFmtId="0" fontId="0" fillId="0" borderId="25" xfId="0" applyBorder="1" applyAlignment="1" applyProtection="1">
      <alignment vertical="top"/>
      <protection/>
    </xf>
    <xf numFmtId="0" fontId="4" fillId="0" borderId="0" xfId="0" applyFont="1" applyBorder="1" applyAlignment="1" applyProtection="1">
      <alignment vertical="top"/>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5" xfId="0" applyBorder="1" applyAlignment="1" applyProtection="1">
      <alignment horizontal="lef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25" xfId="0" applyFont="1" applyBorder="1" applyAlignment="1" applyProtection="1">
      <alignment/>
      <protection/>
    </xf>
    <xf numFmtId="0" fontId="1" fillId="33" borderId="22"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3" fillId="0" borderId="22" xfId="0" applyFont="1" applyBorder="1" applyAlignment="1" applyProtection="1">
      <alignment horizontal="center" vertical="top" wrapText="1"/>
      <protection/>
    </xf>
    <xf numFmtId="0" fontId="3" fillId="0" borderId="28" xfId="0" applyFont="1" applyBorder="1" applyAlignment="1" applyProtection="1">
      <alignment horizontal="center" vertical="top" wrapText="1"/>
      <protection/>
    </xf>
    <xf numFmtId="0" fontId="4" fillId="0" borderId="22" xfId="0" applyFont="1" applyBorder="1" applyAlignment="1" quotePrefix="1">
      <alignment horizontal="left" vertical="top" wrapText="1"/>
    </xf>
    <xf numFmtId="0" fontId="4" fillId="0" borderId="28" xfId="0" applyFont="1" applyBorder="1" applyAlignment="1" quotePrefix="1">
      <alignment horizontal="left" vertical="top" wrapText="1"/>
    </xf>
    <xf numFmtId="0" fontId="0" fillId="0" borderId="28" xfId="0" applyBorder="1" applyAlignment="1">
      <alignment vertical="top" wrapText="1"/>
    </xf>
    <xf numFmtId="0" fontId="0" fillId="0" borderId="24" xfId="0" applyBorder="1" applyAlignment="1">
      <alignment vertical="top" wrapText="1"/>
    </xf>
    <xf numFmtId="0" fontId="5" fillId="0" borderId="14" xfId="0" applyFont="1" applyBorder="1" applyAlignment="1" applyProtection="1">
      <alignment horizontal="right" wrapText="1"/>
      <protection/>
    </xf>
    <xf numFmtId="0" fontId="4" fillId="0" borderId="22" xfId="0" applyFont="1" applyBorder="1" applyAlignment="1" quotePrefix="1">
      <alignment horizontal="lef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pplyProtection="1">
      <alignment vertical="top" wrapText="1"/>
      <protection/>
    </xf>
    <xf numFmtId="0" fontId="4" fillId="0" borderId="42" xfId="0" applyFont="1" applyBorder="1" applyAlignment="1" applyProtection="1">
      <alignment vertical="top" wrapText="1"/>
      <protection/>
    </xf>
    <xf numFmtId="0" fontId="0" fillId="0" borderId="27" xfId="0" applyBorder="1" applyAlignment="1" applyProtection="1">
      <alignment vertical="top" wrapText="1"/>
      <protection/>
    </xf>
    <xf numFmtId="0" fontId="3" fillId="0" borderId="16"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4" xfId="0" applyBorder="1" applyAlignment="1">
      <alignment/>
    </xf>
    <xf numFmtId="0" fontId="0" fillId="0" borderId="25" xfId="0" applyBorder="1" applyAlignment="1">
      <alignment/>
    </xf>
    <xf numFmtId="0" fontId="4" fillId="0" borderId="14" xfId="0" applyFont="1" applyBorder="1" applyAlignment="1" applyProtection="1">
      <alignment vertical="top" wrapText="1"/>
      <protection/>
    </xf>
    <xf numFmtId="0" fontId="0" fillId="0" borderId="14" xfId="0" applyBorder="1" applyAlignment="1" applyProtection="1">
      <alignment vertical="top"/>
      <protection/>
    </xf>
    <xf numFmtId="0" fontId="0" fillId="0" borderId="26" xfId="0" applyBorder="1" applyAlignment="1" applyProtection="1">
      <alignment vertical="top"/>
      <protection/>
    </xf>
    <xf numFmtId="0" fontId="4" fillId="0" borderId="18" xfId="0" applyFont="1" applyBorder="1" applyAlignment="1" applyProtection="1">
      <alignment/>
      <protection/>
    </xf>
    <xf numFmtId="0" fontId="4" fillId="0" borderId="42" xfId="0" applyFont="1" applyBorder="1" applyAlignment="1" applyProtection="1">
      <alignment/>
      <protection/>
    </xf>
    <xf numFmtId="0" fontId="0" fillId="0" borderId="42" xfId="0" applyBorder="1" applyAlignment="1" applyProtection="1">
      <alignment/>
      <protection/>
    </xf>
    <xf numFmtId="0" fontId="0" fillId="0" borderId="27" xfId="0" applyBorder="1" applyAlignment="1" applyProtection="1">
      <alignment/>
      <protection/>
    </xf>
    <xf numFmtId="0" fontId="0" fillId="0" borderId="0" xfId="0" applyAlignment="1" applyProtection="1">
      <alignment/>
      <protection/>
    </xf>
    <xf numFmtId="0" fontId="0" fillId="0" borderId="25" xfId="0" applyBorder="1" applyAlignment="1" applyProtection="1">
      <alignment/>
      <protection/>
    </xf>
    <xf numFmtId="0" fontId="3" fillId="0" borderId="16" xfId="0"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4" fillId="0" borderId="16" xfId="0" applyFont="1" applyBorder="1" applyAlignment="1">
      <alignment vertical="top"/>
    </xf>
    <xf numFmtId="0" fontId="0" fillId="0" borderId="18" xfId="0" applyBorder="1" applyAlignment="1">
      <alignment vertical="top"/>
    </xf>
    <xf numFmtId="0" fontId="1" fillId="33" borderId="18"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27" xfId="0" applyBorder="1" applyAlignment="1">
      <alignment horizontal="center" vertical="center" wrapText="1"/>
    </xf>
    <xf numFmtId="0" fontId="3" fillId="0" borderId="22"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0" fillId="0" borderId="28" xfId="0" applyBorder="1" applyAlignment="1" applyProtection="1">
      <alignment vertical="top" wrapText="1"/>
      <protection locked="0"/>
    </xf>
    <xf numFmtId="0" fontId="0" fillId="0" borderId="24" xfId="0"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18" xfId="0" applyFont="1" applyBorder="1" applyAlignment="1">
      <alignment vertical="top" wrapText="1"/>
    </xf>
    <xf numFmtId="0" fontId="4" fillId="0" borderId="42" xfId="0" applyFont="1" applyBorder="1" applyAlignment="1">
      <alignment vertical="top" wrapText="1"/>
    </xf>
    <xf numFmtId="0" fontId="0" fillId="0" borderId="27" xfId="0" applyBorder="1" applyAlignment="1">
      <alignment vertical="top" wrapText="1"/>
    </xf>
    <xf numFmtId="0" fontId="4" fillId="0" borderId="22"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Border="1" applyAlignment="1">
      <alignment horizontal="left"/>
    </xf>
    <xf numFmtId="0" fontId="4" fillId="0" borderId="25" xfId="0" applyFont="1" applyBorder="1" applyAlignment="1">
      <alignment horizontal="left"/>
    </xf>
    <xf numFmtId="0" fontId="4" fillId="0" borderId="2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0" fillId="0" borderId="14" xfId="0" applyBorder="1" applyAlignment="1" applyProtection="1">
      <alignment vertical="top" wrapText="1"/>
      <protection locked="0"/>
    </xf>
    <xf numFmtId="0" fontId="0" fillId="0" borderId="26" xfId="0" applyBorder="1" applyAlignment="1" applyProtection="1">
      <alignment vertical="top" wrapText="1"/>
      <protection locked="0"/>
    </xf>
    <xf numFmtId="0" fontId="4" fillId="0" borderId="18" xfId="0" applyFont="1" applyBorder="1" applyAlignment="1">
      <alignment/>
    </xf>
    <xf numFmtId="0" fontId="4" fillId="0" borderId="42" xfId="0" applyFont="1" applyBorder="1" applyAlignment="1">
      <alignment/>
    </xf>
    <xf numFmtId="0" fontId="0" fillId="0" borderId="42" xfId="0" applyBorder="1" applyAlignment="1">
      <alignment/>
    </xf>
    <xf numFmtId="0" fontId="0" fillId="0" borderId="27"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0" borderId="14" xfId="0" applyFont="1" applyBorder="1" applyAlignment="1">
      <alignment horizontal="right" wrapText="1"/>
    </xf>
    <xf numFmtId="0" fontId="4" fillId="0" borderId="14" xfId="0" applyFont="1" applyBorder="1" applyAlignment="1">
      <alignment vertical="top" wrapText="1"/>
    </xf>
    <xf numFmtId="0" fontId="0" fillId="0" borderId="14" xfId="0" applyBorder="1" applyAlignment="1">
      <alignment vertical="top"/>
    </xf>
    <xf numFmtId="0" fontId="0" fillId="0" borderId="26" xfId="0" applyBorder="1" applyAlignment="1">
      <alignment vertical="top"/>
    </xf>
    <xf numFmtId="0" fontId="4" fillId="0" borderId="28" xfId="0" applyFont="1" applyBorder="1" applyAlignment="1">
      <alignment vertical="top" wrapText="1"/>
    </xf>
    <xf numFmtId="0" fontId="4" fillId="0" borderId="24" xfId="0" applyFont="1" applyBorder="1" applyAlignment="1">
      <alignment vertical="top" wrapText="1"/>
    </xf>
    <xf numFmtId="0" fontId="4" fillId="0" borderId="28" xfId="0" applyFont="1" applyBorder="1" applyAlignment="1" applyProtection="1">
      <alignment/>
      <protection locked="0"/>
    </xf>
    <xf numFmtId="0" fontId="0" fillId="0" borderId="28" xfId="0" applyBorder="1" applyAlignment="1" applyProtection="1">
      <alignment/>
      <protection locked="0"/>
    </xf>
    <xf numFmtId="0" fontId="0" fillId="0" borderId="24" xfId="0" applyBorder="1" applyAlignment="1" applyProtection="1">
      <alignment/>
      <protection locked="0"/>
    </xf>
    <xf numFmtId="0" fontId="4" fillId="0" borderId="18" xfId="0" applyFont="1" applyBorder="1" applyAlignment="1" applyProtection="1">
      <alignment vertical="top" wrapText="1"/>
      <protection locked="0"/>
    </xf>
    <xf numFmtId="0" fontId="4" fillId="0" borderId="42" xfId="0" applyFont="1"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27" xfId="0" applyBorder="1" applyAlignment="1" applyProtection="1">
      <alignment vertical="top" wrapText="1"/>
      <protection locked="0"/>
    </xf>
    <xf numFmtId="0" fontId="4" fillId="0" borderId="14" xfId="0" applyFont="1" applyBorder="1" applyAlignment="1" applyProtection="1">
      <alignment wrapText="1"/>
      <protection locked="0"/>
    </xf>
    <xf numFmtId="0" fontId="0" fillId="0" borderId="14" xfId="0" applyBorder="1" applyAlignment="1" applyProtection="1">
      <alignment wrapText="1"/>
      <protection locked="0"/>
    </xf>
    <xf numFmtId="0" fontId="0" fillId="0" borderId="26" xfId="0" applyBorder="1" applyAlignment="1" applyProtection="1">
      <alignment wrapText="1"/>
      <protection locked="0"/>
    </xf>
    <xf numFmtId="0" fontId="0" fillId="0" borderId="0" xfId="0" applyAlignment="1">
      <alignment horizontal="left"/>
    </xf>
    <xf numFmtId="0" fontId="0" fillId="0" borderId="25" xfId="0" applyBorder="1" applyAlignment="1">
      <alignment horizontal="left"/>
    </xf>
    <xf numFmtId="0" fontId="4" fillId="0" borderId="0" xfId="0" applyFont="1" applyBorder="1" applyAlignment="1">
      <alignment vertical="top"/>
    </xf>
    <xf numFmtId="0" fontId="0" fillId="0" borderId="0" xfId="0" applyAlignment="1">
      <alignment vertical="top"/>
    </xf>
    <xf numFmtId="0" fontId="0" fillId="0" borderId="25" xfId="0" applyBorder="1" applyAlignment="1">
      <alignment vertical="top"/>
    </xf>
    <xf numFmtId="0" fontId="0" fillId="0" borderId="0" xfId="0" applyBorder="1" applyAlignment="1">
      <alignment/>
    </xf>
    <xf numFmtId="0" fontId="4" fillId="0" borderId="18" xfId="0" applyFont="1" applyBorder="1" applyAlignment="1">
      <alignment horizontal="left" vertical="top" wrapText="1"/>
    </xf>
    <xf numFmtId="0" fontId="4" fillId="0" borderId="42" xfId="0" applyFont="1" applyBorder="1" applyAlignment="1" quotePrefix="1">
      <alignment horizontal="left" vertical="top" wrapText="1"/>
    </xf>
    <xf numFmtId="0" fontId="0" fillId="0" borderId="42" xfId="0" applyBorder="1" applyAlignment="1">
      <alignment vertical="top" wrapText="1"/>
    </xf>
    <xf numFmtId="0" fontId="4" fillId="0" borderId="2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6" xfId="0" applyFont="1" applyBorder="1" applyAlignment="1">
      <alignment vertical="top"/>
    </xf>
    <xf numFmtId="0" fontId="4" fillId="0" borderId="33" xfId="0" applyFont="1" applyBorder="1" applyAlignment="1">
      <alignment vertical="top"/>
    </xf>
    <xf numFmtId="0" fontId="0" fillId="0" borderId="16" xfId="0" applyBorder="1" applyAlignment="1">
      <alignment vertical="top"/>
    </xf>
    <xf numFmtId="0" fontId="1" fillId="33" borderId="2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vertical="top"/>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4" fillId="0" borderId="24" xfId="0" applyFont="1" applyBorder="1" applyAlignment="1">
      <alignment horizontal="left" vertical="center"/>
    </xf>
    <xf numFmtId="0" fontId="0" fillId="0" borderId="28" xfId="0" applyBorder="1" applyAlignment="1">
      <alignment vertical="center"/>
    </xf>
    <xf numFmtId="0" fontId="0" fillId="0" borderId="24" xfId="0" applyBorder="1" applyAlignment="1">
      <alignment vertic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2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4"/>
  <sheetViews>
    <sheetView tabSelected="1" view="pageBreakPreview" zoomScale="75" zoomScaleSheetLayoutView="75" zoomScalePageLayoutView="0" workbookViewId="0" topLeftCell="A1">
      <selection activeCell="A17" sqref="A17"/>
    </sheetView>
  </sheetViews>
  <sheetFormatPr defaultColWidth="9.140625" defaultRowHeight="12.75"/>
  <cols>
    <col min="1" max="1" width="46.140625" style="82" customWidth="1"/>
    <col min="2" max="3" width="23.7109375" style="82" customWidth="1"/>
    <col min="4" max="4" width="23.8515625" style="82" customWidth="1"/>
    <col min="5" max="5" width="23.7109375" style="82" customWidth="1"/>
    <col min="6" max="16384" width="9.140625" style="82" customWidth="1"/>
  </cols>
  <sheetData>
    <row r="1" spans="2:5" ht="15.75" thickBot="1">
      <c r="B1" s="200"/>
      <c r="C1" s="200"/>
      <c r="D1" s="83" t="s">
        <v>135</v>
      </c>
      <c r="E1" s="84">
        <v>41410</v>
      </c>
    </row>
    <row r="2" spans="1:5" ht="66" customHeight="1" thickBot="1">
      <c r="A2" s="85"/>
      <c r="B2" s="190" t="s">
        <v>31</v>
      </c>
      <c r="C2" s="191"/>
      <c r="D2" s="192"/>
      <c r="E2" s="193"/>
    </row>
    <row r="3" spans="1:5" ht="18.75" customHeight="1" thickBot="1">
      <c r="A3" s="86" t="s">
        <v>48</v>
      </c>
      <c r="B3" s="194" t="s">
        <v>229</v>
      </c>
      <c r="C3" s="195"/>
      <c r="D3" s="170"/>
      <c r="E3" s="171"/>
    </row>
    <row r="4" spans="1:5" ht="18.75" customHeight="1" thickBot="1">
      <c r="A4" s="86" t="s">
        <v>32</v>
      </c>
      <c r="B4" s="196">
        <v>76002118</v>
      </c>
      <c r="C4" s="197"/>
      <c r="D4" s="198"/>
      <c r="E4" s="199"/>
    </row>
    <row r="5" spans="1:5" ht="18.75" customHeight="1" thickBot="1">
      <c r="A5" s="86" t="s">
        <v>56</v>
      </c>
      <c r="B5" s="201" t="s">
        <v>232</v>
      </c>
      <c r="C5" s="197"/>
      <c r="D5" s="198"/>
      <c r="E5" s="199"/>
    </row>
    <row r="6" spans="1:5" ht="18.75" customHeight="1" thickBot="1">
      <c r="A6" s="86" t="s">
        <v>4</v>
      </c>
      <c r="B6" s="88" t="s">
        <v>190</v>
      </c>
      <c r="C6" s="167" t="s">
        <v>235</v>
      </c>
      <c r="D6" s="89"/>
      <c r="E6" s="90"/>
    </row>
    <row r="7" spans="1:5" ht="76.5" customHeight="1" thickBot="1">
      <c r="A7" s="86" t="s">
        <v>33</v>
      </c>
      <c r="B7" s="172" t="s">
        <v>224</v>
      </c>
      <c r="C7" s="169"/>
      <c r="D7" s="170"/>
      <c r="E7" s="171"/>
    </row>
    <row r="8" spans="1:5" ht="18.75" customHeight="1">
      <c r="A8" s="92" t="s">
        <v>36</v>
      </c>
      <c r="B8" s="173" t="s">
        <v>2</v>
      </c>
      <c r="C8" s="174"/>
      <c r="D8" s="175"/>
      <c r="E8" s="176"/>
    </row>
    <row r="9" spans="1:5" ht="18.75" customHeight="1">
      <c r="A9" s="93" t="s">
        <v>34</v>
      </c>
      <c r="B9" s="166" t="s">
        <v>225</v>
      </c>
      <c r="C9" s="87" t="s">
        <v>79</v>
      </c>
      <c r="D9" s="95"/>
      <c r="E9" s="96" t="s">
        <v>79</v>
      </c>
    </row>
    <row r="10" spans="1:5" ht="18.75" customHeight="1">
      <c r="A10" s="93" t="s">
        <v>35</v>
      </c>
      <c r="B10" s="94">
        <v>2</v>
      </c>
      <c r="C10" s="87" t="s">
        <v>17</v>
      </c>
      <c r="D10" s="95"/>
      <c r="E10" s="96" t="s">
        <v>17</v>
      </c>
    </row>
    <row r="11" spans="1:5" ht="18.75" customHeight="1">
      <c r="A11" s="93" t="s">
        <v>49</v>
      </c>
      <c r="B11" s="94">
        <v>56</v>
      </c>
      <c r="C11" s="87" t="s">
        <v>17</v>
      </c>
      <c r="D11" s="95"/>
      <c r="E11" s="96" t="s">
        <v>17</v>
      </c>
    </row>
    <row r="12" spans="1:5" ht="18.75" customHeight="1">
      <c r="A12" s="93" t="s">
        <v>50</v>
      </c>
      <c r="B12" s="94">
        <v>49.6</v>
      </c>
      <c r="C12" s="87" t="s">
        <v>17</v>
      </c>
      <c r="D12" s="95"/>
      <c r="E12" s="96" t="s">
        <v>17</v>
      </c>
    </row>
    <row r="13" spans="1:5" ht="18.75" customHeight="1">
      <c r="A13" s="93" t="s">
        <v>37</v>
      </c>
      <c r="B13" s="94">
        <v>37</v>
      </c>
      <c r="C13" s="87" t="s">
        <v>17</v>
      </c>
      <c r="D13" s="95"/>
      <c r="E13" s="96" t="s">
        <v>17</v>
      </c>
    </row>
    <row r="14" spans="1:5" ht="18.75" customHeight="1">
      <c r="A14" s="93" t="s">
        <v>51</v>
      </c>
      <c r="B14" s="94">
        <v>8.9</v>
      </c>
      <c r="C14" s="87" t="s">
        <v>17</v>
      </c>
      <c r="D14" s="95"/>
      <c r="E14" s="96" t="s">
        <v>17</v>
      </c>
    </row>
    <row r="15" spans="1:5" ht="18.75" customHeight="1">
      <c r="A15" s="93" t="s">
        <v>52</v>
      </c>
      <c r="B15" s="94">
        <v>2.5</v>
      </c>
      <c r="C15" s="87" t="s">
        <v>17</v>
      </c>
      <c r="D15" s="95"/>
      <c r="E15" s="96" t="s">
        <v>17</v>
      </c>
    </row>
    <row r="16" spans="1:5" ht="18.75" customHeight="1" thickBot="1">
      <c r="A16" s="97" t="s">
        <v>53</v>
      </c>
      <c r="B16" s="127">
        <v>0.025</v>
      </c>
      <c r="C16" s="98" t="s">
        <v>17</v>
      </c>
      <c r="D16" s="128"/>
      <c r="E16" s="99" t="s">
        <v>17</v>
      </c>
    </row>
    <row r="17" spans="1:5" ht="80.25" customHeight="1" thickBot="1">
      <c r="A17" s="100" t="s">
        <v>38</v>
      </c>
      <c r="B17" s="202" t="s">
        <v>236</v>
      </c>
      <c r="C17" s="203"/>
      <c r="D17" s="198"/>
      <c r="E17" s="199"/>
    </row>
    <row r="18" spans="1:5" ht="18.75" thickBot="1">
      <c r="A18" s="101" t="s">
        <v>39</v>
      </c>
      <c r="B18" s="204"/>
      <c r="C18" s="203"/>
      <c r="D18" s="198"/>
      <c r="E18" s="199"/>
    </row>
    <row r="19" spans="1:5" ht="18.75" customHeight="1">
      <c r="A19" s="101" t="s">
        <v>40</v>
      </c>
      <c r="B19" s="205"/>
      <c r="C19" s="206"/>
      <c r="D19" s="206"/>
      <c r="E19" s="207"/>
    </row>
    <row r="20" spans="1:5" ht="18.75" customHeight="1">
      <c r="A20" s="102" t="s">
        <v>41</v>
      </c>
      <c r="B20" s="94" t="s">
        <v>210</v>
      </c>
      <c r="C20" s="183" t="s">
        <v>84</v>
      </c>
      <c r="D20" s="181"/>
      <c r="E20" s="182"/>
    </row>
    <row r="21" spans="1:5" ht="18.75" customHeight="1">
      <c r="A21" s="102" t="s">
        <v>42</v>
      </c>
      <c r="B21" s="94" t="s">
        <v>191</v>
      </c>
      <c r="C21" s="183" t="s">
        <v>84</v>
      </c>
      <c r="D21" s="181"/>
      <c r="E21" s="182"/>
    </row>
    <row r="22" spans="1:5" ht="18.75" customHeight="1">
      <c r="A22" s="103" t="s">
        <v>169</v>
      </c>
      <c r="B22" s="94"/>
      <c r="C22" s="180" t="s">
        <v>84</v>
      </c>
      <c r="D22" s="181"/>
      <c r="E22" s="182"/>
    </row>
    <row r="23" spans="1:5" ht="18" customHeight="1">
      <c r="A23" s="102" t="s">
        <v>85</v>
      </c>
      <c r="B23" s="94"/>
      <c r="C23" s="183" t="s">
        <v>182</v>
      </c>
      <c r="D23" s="181"/>
      <c r="E23" s="182"/>
    </row>
    <row r="24" spans="1:5" ht="18">
      <c r="A24" s="102" t="s">
        <v>76</v>
      </c>
      <c r="B24" s="94" t="s">
        <v>192</v>
      </c>
      <c r="C24" s="183" t="s">
        <v>83</v>
      </c>
      <c r="D24" s="181"/>
      <c r="E24" s="182"/>
    </row>
    <row r="25" spans="1:5" ht="18" customHeight="1" thickBot="1">
      <c r="A25" s="102" t="s">
        <v>72</v>
      </c>
      <c r="B25" s="130" t="s">
        <v>191</v>
      </c>
      <c r="C25" s="213" t="s">
        <v>84</v>
      </c>
      <c r="D25" s="214"/>
      <c r="E25" s="215"/>
    </row>
    <row r="26" spans="1:5" ht="18" customHeight="1">
      <c r="A26" s="100" t="s">
        <v>43</v>
      </c>
      <c r="B26" s="216"/>
      <c r="C26" s="217"/>
      <c r="D26" s="218"/>
      <c r="E26" s="219"/>
    </row>
    <row r="27" spans="1:5" ht="18" customHeight="1">
      <c r="A27" s="105" t="s">
        <v>77</v>
      </c>
      <c r="B27" s="131" t="s">
        <v>193</v>
      </c>
      <c r="C27" s="184" t="s">
        <v>92</v>
      </c>
      <c r="D27" s="185"/>
      <c r="E27" s="186"/>
    </row>
    <row r="28" spans="1:5" ht="18" customHeight="1">
      <c r="A28" s="105" t="s">
        <v>70</v>
      </c>
      <c r="B28" s="131"/>
      <c r="C28" s="184" t="s">
        <v>92</v>
      </c>
      <c r="D28" s="185"/>
      <c r="E28" s="186"/>
    </row>
    <row r="29" spans="1:5" ht="18" customHeight="1">
      <c r="A29" s="105" t="s">
        <v>0</v>
      </c>
      <c r="B29" s="132"/>
      <c r="C29" s="187"/>
      <c r="D29" s="220"/>
      <c r="E29" s="221"/>
    </row>
    <row r="30" spans="1:5" ht="18.75" customHeight="1">
      <c r="A30" s="105" t="s">
        <v>75</v>
      </c>
      <c r="B30" s="132"/>
      <c r="C30" s="187" t="s">
        <v>93</v>
      </c>
      <c r="D30" s="188"/>
      <c r="E30" s="189"/>
    </row>
    <row r="31" spans="1:5" ht="18.75" customHeight="1" thickBot="1">
      <c r="A31" s="105" t="s">
        <v>184</v>
      </c>
      <c r="B31" s="132"/>
      <c r="C31" s="187" t="s">
        <v>92</v>
      </c>
      <c r="D31" s="211"/>
      <c r="E31" s="212"/>
    </row>
    <row r="32" spans="1:5" ht="18.75" customHeight="1">
      <c r="A32" s="100" t="s">
        <v>45</v>
      </c>
      <c r="B32" s="47" t="s">
        <v>88</v>
      </c>
      <c r="C32" s="133" t="s">
        <v>189</v>
      </c>
      <c r="D32" s="108" t="s">
        <v>90</v>
      </c>
      <c r="E32" s="38" t="s">
        <v>194</v>
      </c>
    </row>
    <row r="33" spans="1:5" ht="18.75" customHeight="1">
      <c r="A33" s="109"/>
      <c r="B33" s="102" t="s">
        <v>89</v>
      </c>
      <c r="C33" s="134" t="s">
        <v>189</v>
      </c>
      <c r="D33" s="87" t="s">
        <v>91</v>
      </c>
      <c r="E33" s="156" t="s">
        <v>195</v>
      </c>
    </row>
    <row r="34" spans="1:5" ht="42.75" customHeight="1" thickBot="1">
      <c r="A34" s="109"/>
      <c r="B34" s="104"/>
      <c r="C34" s="135"/>
      <c r="D34" s="113" t="s">
        <v>213</v>
      </c>
      <c r="E34" s="156" t="s">
        <v>195</v>
      </c>
    </row>
    <row r="35" spans="1:5" ht="36.75" customHeight="1" thickBot="1">
      <c r="A35" s="110" t="s">
        <v>30</v>
      </c>
      <c r="B35" s="168" t="s">
        <v>44</v>
      </c>
      <c r="C35" s="169"/>
      <c r="D35" s="170"/>
      <c r="E35" s="171"/>
    </row>
    <row r="36" spans="1:5" ht="66" customHeight="1" thickBot="1">
      <c r="A36" s="110" t="s">
        <v>46</v>
      </c>
      <c r="B36" s="172" t="s">
        <v>219</v>
      </c>
      <c r="C36" s="169"/>
      <c r="D36" s="170"/>
      <c r="E36" s="171"/>
    </row>
    <row r="37" spans="1:5" ht="36" customHeight="1" thickBot="1">
      <c r="A37" s="110" t="s">
        <v>47</v>
      </c>
      <c r="B37" s="91">
        <v>540</v>
      </c>
      <c r="C37" s="162" t="s">
        <v>217</v>
      </c>
      <c r="D37" s="111" t="s">
        <v>218</v>
      </c>
      <c r="E37" s="112" t="s">
        <v>94</v>
      </c>
    </row>
    <row r="38" spans="1:5" ht="18.75" customHeight="1">
      <c r="A38" s="208" t="s">
        <v>54</v>
      </c>
      <c r="B38" s="114"/>
      <c r="C38" s="115" t="s">
        <v>58</v>
      </c>
      <c r="D38" s="115" t="s">
        <v>61</v>
      </c>
      <c r="E38" s="116" t="s">
        <v>62</v>
      </c>
    </row>
    <row r="39" spans="1:5" ht="36" customHeight="1">
      <c r="A39" s="209"/>
      <c r="B39" s="106" t="s">
        <v>66</v>
      </c>
      <c r="C39" s="147" t="s">
        <v>196</v>
      </c>
      <c r="D39" s="148" t="s">
        <v>197</v>
      </c>
      <c r="E39" s="145"/>
    </row>
    <row r="40" spans="1:5" ht="18.75" customHeight="1">
      <c r="A40" s="209"/>
      <c r="B40" s="106" t="s">
        <v>64</v>
      </c>
      <c r="C40" s="148" t="s">
        <v>198</v>
      </c>
      <c r="D40" s="148" t="s">
        <v>233</v>
      </c>
      <c r="E40" s="145"/>
    </row>
    <row r="41" spans="1:5" ht="18.75" customHeight="1">
      <c r="A41" s="209"/>
      <c r="B41" s="106" t="s">
        <v>65</v>
      </c>
      <c r="C41" s="148" t="s">
        <v>199</v>
      </c>
      <c r="D41" s="148" t="s">
        <v>234</v>
      </c>
      <c r="E41" s="145"/>
    </row>
    <row r="42" spans="1:5" ht="18.75" customHeight="1" thickBot="1">
      <c r="A42" s="210"/>
      <c r="B42" s="107" t="s">
        <v>68</v>
      </c>
      <c r="C42" s="149" t="s">
        <v>198</v>
      </c>
      <c r="D42" s="150">
        <v>1</v>
      </c>
      <c r="E42" s="146"/>
    </row>
    <row r="43" spans="1:5" ht="18.75" customHeight="1" thickBot="1">
      <c r="A43" s="110" t="s">
        <v>57</v>
      </c>
      <c r="B43" s="117" t="s">
        <v>95</v>
      </c>
      <c r="C43" s="177" t="s">
        <v>200</v>
      </c>
      <c r="D43" s="178"/>
      <c r="E43" s="179"/>
    </row>
    <row r="44" spans="1:5" ht="18.75" thickBot="1">
      <c r="A44" s="110"/>
      <c r="B44" s="168" t="s">
        <v>80</v>
      </c>
      <c r="C44" s="169"/>
      <c r="D44" s="170"/>
      <c r="E44" s="171"/>
    </row>
  </sheetData>
  <sheetProtection/>
  <mergeCells count="28">
    <mergeCell ref="A38:A42"/>
    <mergeCell ref="B35:E35"/>
    <mergeCell ref="B36:E36"/>
    <mergeCell ref="C31:E31"/>
    <mergeCell ref="C25:E25"/>
    <mergeCell ref="B26:E26"/>
    <mergeCell ref="C28:E28"/>
    <mergeCell ref="C29:E29"/>
    <mergeCell ref="B2:E2"/>
    <mergeCell ref="B3:E3"/>
    <mergeCell ref="B4:E4"/>
    <mergeCell ref="B1:C1"/>
    <mergeCell ref="B5:E5"/>
    <mergeCell ref="C21:E21"/>
    <mergeCell ref="B17:E17"/>
    <mergeCell ref="B18:E18"/>
    <mergeCell ref="B19:E19"/>
    <mergeCell ref="C20:E20"/>
    <mergeCell ref="B44:E44"/>
    <mergeCell ref="B7:E7"/>
    <mergeCell ref="B8:C8"/>
    <mergeCell ref="D8:E8"/>
    <mergeCell ref="C43:E43"/>
    <mergeCell ref="C22:E22"/>
    <mergeCell ref="C23:E23"/>
    <mergeCell ref="C24:E24"/>
    <mergeCell ref="C27:E27"/>
    <mergeCell ref="C30:E30"/>
  </mergeCells>
  <dataValidations count="1">
    <dataValidation type="list" allowBlank="1" showInputMessage="1" showErrorMessage="1" sqref="E34">
      <formula1>$A$57:$A$59</formula1>
    </dataValidation>
  </dataValidations>
  <printOptions/>
  <pageMargins left="0.7874015748031497" right="0.2362204724409449" top="0.7874015748031497" bottom="0.7874015748031497" header="0.5118110236220472" footer="0.5118110236220472"/>
  <pageSetup horizontalDpi="200" verticalDpi="200" orientation="portrait" scale="60" r:id="rId4"/>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44"/>
  <sheetViews>
    <sheetView view="pageBreakPreview" zoomScale="75" zoomScaleNormal="75" zoomScaleSheetLayoutView="75" zoomScalePageLayoutView="0" workbookViewId="0" topLeftCell="A1">
      <selection activeCell="A17" sqref="A17"/>
    </sheetView>
  </sheetViews>
  <sheetFormatPr defaultColWidth="9.140625" defaultRowHeight="12.75"/>
  <cols>
    <col min="1" max="1" width="46.140625" style="0" customWidth="1"/>
    <col min="2" max="5" width="23.7109375" style="0" customWidth="1"/>
  </cols>
  <sheetData>
    <row r="1" spans="2:5" ht="15.75" thickBot="1">
      <c r="B1" s="256"/>
      <c r="C1" s="256"/>
      <c r="D1" s="77" t="s">
        <v>73</v>
      </c>
      <c r="E1" s="76">
        <f>IF('EN Com.Spec.'!E1=""," ",'EN Com.Spec.'!E1)</f>
        <v>41410</v>
      </c>
    </row>
    <row r="2" spans="1:5" ht="66" customHeight="1" thickBot="1">
      <c r="A2" s="1"/>
      <c r="B2" s="227" t="s">
        <v>5</v>
      </c>
      <c r="C2" s="228"/>
      <c r="D2" s="229"/>
      <c r="E2" s="230"/>
    </row>
    <row r="3" spans="1:5" ht="18.75" customHeight="1" thickBot="1">
      <c r="A3" s="13" t="s">
        <v>1</v>
      </c>
      <c r="B3" s="231" t="s">
        <v>230</v>
      </c>
      <c r="C3" s="232"/>
      <c r="D3" s="233"/>
      <c r="E3" s="234"/>
    </row>
    <row r="4" spans="1:5" ht="18.75" customHeight="1" thickBot="1">
      <c r="A4" s="13" t="s">
        <v>6</v>
      </c>
      <c r="B4" s="241">
        <f>IF('EN Com.Spec.'!B4:E4=""," ",'EN Com.Spec.'!B4:E4)</f>
        <v>76002118</v>
      </c>
      <c r="C4" s="242"/>
      <c r="D4" s="198"/>
      <c r="E4" s="199"/>
    </row>
    <row r="5" spans="1:5" ht="18.75" customHeight="1" thickBot="1">
      <c r="A5" s="13" t="s">
        <v>55</v>
      </c>
      <c r="B5" s="241" t="str">
        <f>IF('EN Com.Spec.'!B5:E5=""," ",'EN Com.Spec.'!B5:E5)</f>
        <v>125x20g</v>
      </c>
      <c r="C5" s="242"/>
      <c r="D5" s="198"/>
      <c r="E5" s="199"/>
    </row>
    <row r="6" spans="1:5" ht="18.75" customHeight="1" thickBot="1">
      <c r="A6" s="13" t="s">
        <v>4</v>
      </c>
      <c r="B6" s="81" t="s">
        <v>201</v>
      </c>
      <c r="C6" s="54" t="str">
        <f>IF('EN Com.Spec.'!C6:F6=""," ",'EN Com.Spec.'!C6:F6)</f>
        <v>5410018796768</v>
      </c>
      <c r="D6" s="118"/>
      <c r="E6" s="60" t="str">
        <f>IF('EN Com.Spec.'!E6:H6=""," ",'EN Com.Spec.'!E6:H6)</f>
        <v> </v>
      </c>
    </row>
    <row r="7" spans="1:5" ht="75" customHeight="1" thickBot="1">
      <c r="A7" s="13" t="s">
        <v>29</v>
      </c>
      <c r="B7" s="245" t="s">
        <v>227</v>
      </c>
      <c r="C7" s="246"/>
      <c r="D7" s="247"/>
      <c r="E7" s="248"/>
    </row>
    <row r="8" spans="1:5" ht="18.75" customHeight="1">
      <c r="A8" s="14" t="s">
        <v>7</v>
      </c>
      <c r="B8" s="225" t="s">
        <v>2</v>
      </c>
      <c r="C8" s="226"/>
      <c r="D8" s="56"/>
      <c r="E8" s="27"/>
    </row>
    <row r="9" spans="1:5" ht="18.75" customHeight="1">
      <c r="A9" s="15" t="s">
        <v>8</v>
      </c>
      <c r="B9" s="40" t="str">
        <f>IF('EN Com.Spec.'!B9=""," ",'EN Com.Spec.'!B9)</f>
        <v>2377 / 570</v>
      </c>
      <c r="C9" s="33" t="str">
        <f>'EN Com.Spec.'!C9:D9</f>
        <v>kJ / kcal</v>
      </c>
      <c r="D9" s="52" t="str">
        <f>IF('EN Com.Spec.'!D9=""," ",'EN Com.Spec.'!D9)</f>
        <v> </v>
      </c>
      <c r="E9" s="34" t="str">
        <f>'EN Com.Spec.'!E9:F9</f>
        <v>kJ / kcal</v>
      </c>
    </row>
    <row r="10" spans="1:5" ht="18.75" customHeight="1">
      <c r="A10" s="15" t="s">
        <v>9</v>
      </c>
      <c r="B10" s="40">
        <f>IF('EN Com.Spec.'!B10=""," ",'EN Com.Spec.'!B10)</f>
        <v>2</v>
      </c>
      <c r="C10" s="33" t="str">
        <f>'EN Com.Spec.'!C10:D10</f>
        <v>g</v>
      </c>
      <c r="D10" s="52" t="str">
        <f>IF('EN Com.Spec.'!D10=""," ",'EN Com.Spec.'!D10)</f>
        <v> </v>
      </c>
      <c r="E10" s="34" t="str">
        <f>'EN Com.Spec.'!E10:F10</f>
        <v>g</v>
      </c>
    </row>
    <row r="11" spans="1:5" ht="18.75" customHeight="1">
      <c r="A11" s="15" t="s">
        <v>10</v>
      </c>
      <c r="B11" s="40">
        <f>IF('EN Com.Spec.'!B11=""," ",'EN Com.Spec.'!B11)</f>
        <v>56</v>
      </c>
      <c r="C11" s="33" t="str">
        <f>'EN Com.Spec.'!C11:D11</f>
        <v>g</v>
      </c>
      <c r="D11" s="52" t="str">
        <f>IF('EN Com.Spec.'!D11=""," ",'EN Com.Spec.'!D11)</f>
        <v> </v>
      </c>
      <c r="E11" s="34" t="str">
        <f>'EN Com.Spec.'!E11:F11</f>
        <v>g</v>
      </c>
    </row>
    <row r="12" spans="1:5" ht="18.75" customHeight="1">
      <c r="A12" s="15" t="s">
        <v>11</v>
      </c>
      <c r="B12" s="40">
        <f>IF('EN Com.Spec.'!B12=""," ",'EN Com.Spec.'!B12)</f>
        <v>49.6</v>
      </c>
      <c r="C12" s="33" t="str">
        <f>'EN Com.Spec.'!C12:D12</f>
        <v>g</v>
      </c>
      <c r="D12" s="52" t="str">
        <f>IF('EN Com.Spec.'!D12=""," ",'EN Com.Spec.'!D12)</f>
        <v> </v>
      </c>
      <c r="E12" s="34" t="str">
        <f>'EN Com.Spec.'!E12:F12</f>
        <v>g</v>
      </c>
    </row>
    <row r="13" spans="1:5" ht="18.75" customHeight="1">
      <c r="A13" s="15" t="s">
        <v>12</v>
      </c>
      <c r="B13" s="40">
        <f>IF('EN Com.Spec.'!B13=""," ",'EN Com.Spec.'!B13)</f>
        <v>37</v>
      </c>
      <c r="C13" s="33" t="str">
        <f>'EN Com.Spec.'!C13:D13</f>
        <v>g</v>
      </c>
      <c r="D13" s="52" t="str">
        <f>IF('EN Com.Spec.'!D13=""," ",'EN Com.Spec.'!D13)</f>
        <v> </v>
      </c>
      <c r="E13" s="34" t="str">
        <f>'EN Com.Spec.'!E13:F13</f>
        <v>g</v>
      </c>
    </row>
    <row r="14" spans="1:5" ht="18.75" customHeight="1">
      <c r="A14" s="15" t="s">
        <v>13</v>
      </c>
      <c r="B14" s="40">
        <f>IF('EN Com.Spec.'!B14=""," ",'EN Com.Spec.'!B14)</f>
        <v>8.9</v>
      </c>
      <c r="C14" s="33" t="str">
        <f>'EN Com.Spec.'!C14:D14</f>
        <v>g</v>
      </c>
      <c r="D14" s="52" t="str">
        <f>IF('EN Com.Spec.'!D14=""," ",'EN Com.Spec.'!D14)</f>
        <v> </v>
      </c>
      <c r="E14" s="34" t="str">
        <f>'EN Com.Spec.'!E14:F14</f>
        <v>g</v>
      </c>
    </row>
    <row r="15" spans="1:5" ht="18.75" customHeight="1">
      <c r="A15" s="15" t="s">
        <v>14</v>
      </c>
      <c r="B15" s="40">
        <f>IF('EN Com.Spec.'!B15=""," ",'EN Com.Spec.'!B15)</f>
        <v>2.5</v>
      </c>
      <c r="C15" s="33" t="str">
        <f>'EN Com.Spec.'!C15:D15</f>
        <v>g</v>
      </c>
      <c r="D15" s="52" t="str">
        <f>IF('EN Com.Spec.'!D15=""," ",'EN Com.Spec.'!D15)</f>
        <v> </v>
      </c>
      <c r="E15" s="34" t="str">
        <f>'EN Com.Spec.'!E15:F15</f>
        <v>g</v>
      </c>
    </row>
    <row r="16" spans="1:5" ht="18.75" customHeight="1" thickBot="1">
      <c r="A16" s="16" t="s">
        <v>15</v>
      </c>
      <c r="B16" s="40">
        <f>IF('EN Com.Spec.'!B16=""," ",'EN Com.Spec.'!B16)</f>
        <v>0.025</v>
      </c>
      <c r="C16" s="55" t="str">
        <f>'EN Com.Spec.'!C16:D16</f>
        <v>g</v>
      </c>
      <c r="D16" s="57" t="str">
        <f>IF('EN Com.Spec.'!D16=""," ",'EN Com.Spec.'!D16)</f>
        <v> </v>
      </c>
      <c r="E16" s="35" t="str">
        <f>'EN Com.Spec.'!E16:F16</f>
        <v>g</v>
      </c>
    </row>
    <row r="17" spans="1:5" ht="95.25" customHeight="1" thickBot="1">
      <c r="A17" s="17" t="s">
        <v>23</v>
      </c>
      <c r="B17" s="235" t="s">
        <v>237</v>
      </c>
      <c r="C17" s="236"/>
      <c r="D17" s="233"/>
      <c r="E17" s="234"/>
    </row>
    <row r="18" spans="1:5" ht="18.75" thickBot="1">
      <c r="A18" s="18" t="s">
        <v>21</v>
      </c>
      <c r="B18" s="237"/>
      <c r="C18" s="236"/>
      <c r="D18" s="233"/>
      <c r="E18" s="234"/>
    </row>
    <row r="19" spans="1:5" ht="18.75" customHeight="1">
      <c r="A19" s="18" t="s">
        <v>22</v>
      </c>
      <c r="B19" s="238"/>
      <c r="C19" s="239"/>
      <c r="D19" s="239"/>
      <c r="E19" s="240"/>
    </row>
    <row r="20" spans="1:5" ht="18.75" customHeight="1">
      <c r="A20" s="19" t="s">
        <v>16</v>
      </c>
      <c r="B20" s="40" t="str">
        <f>IF('EN Com.Spec.'!B20=""," ",'EN Com.Spec.'!B20)</f>
        <v>&lt; 10 000</v>
      </c>
      <c r="C20" s="253" t="s">
        <v>82</v>
      </c>
      <c r="D20" s="254"/>
      <c r="E20" s="255"/>
    </row>
    <row r="21" spans="1:5" ht="18.75" customHeight="1">
      <c r="A21" s="19" t="s">
        <v>20</v>
      </c>
      <c r="B21" s="40" t="str">
        <f>IF('EN Com.Spec.'!B21=""," ",'EN Com.Spec.'!B21)</f>
        <v>&lt; 100</v>
      </c>
      <c r="C21" s="253" t="s">
        <v>82</v>
      </c>
      <c r="D21" s="254"/>
      <c r="E21" s="255"/>
    </row>
    <row r="22" spans="1:5" ht="18.75" customHeight="1">
      <c r="A22" s="49" t="s">
        <v>170</v>
      </c>
      <c r="B22" s="40" t="str">
        <f>IF('EN Com.Spec.'!B22=""," ",'EN Com.Spec.'!B22)</f>
        <v> </v>
      </c>
      <c r="C22" s="253" t="s">
        <v>82</v>
      </c>
      <c r="D22" s="254"/>
      <c r="E22" s="255"/>
    </row>
    <row r="23" spans="1:5" ht="18" customHeight="1">
      <c r="A23" s="19" t="s">
        <v>85</v>
      </c>
      <c r="B23" s="40" t="str">
        <f>IF('EN Com.Spec.'!B23=""," ",(IF('EN Com.Spec.'!B23="absent","afwezig",'EN Com.Spec.'!B23)))</f>
        <v> </v>
      </c>
      <c r="C23" s="253" t="str">
        <f>IF('EN Com.Spec.'!B23="","kve/g",(IF('EN Com.Spec.'!B23="absent","per 0.01 g","kve/g")))</f>
        <v>kve/g</v>
      </c>
      <c r="D23" s="254"/>
      <c r="E23" s="255"/>
    </row>
    <row r="24" spans="1:5" ht="18">
      <c r="A24" s="19" t="s">
        <v>78</v>
      </c>
      <c r="B24" s="40" t="str">
        <f>IF('EN Com.Spec.'!B24=""," ",(IF('EN Com.Spec.'!B24="absent","afwezig",'EN Com.Spec.'!B24)))</f>
        <v>afwezig</v>
      </c>
      <c r="C24" s="253" t="s">
        <v>83</v>
      </c>
      <c r="D24" s="254"/>
      <c r="E24" s="255"/>
    </row>
    <row r="25" spans="1:5" ht="18" customHeight="1" thickBot="1">
      <c r="A25" s="19" t="s">
        <v>71</v>
      </c>
      <c r="B25" s="40" t="str">
        <f>IF('EN Com.Spec.'!B25=""," ",'EN Com.Spec.'!B25)</f>
        <v>&lt; 100</v>
      </c>
      <c r="C25" s="257" t="s">
        <v>82</v>
      </c>
      <c r="D25" s="258"/>
      <c r="E25" s="259"/>
    </row>
    <row r="26" spans="1:5" ht="18" customHeight="1">
      <c r="A26" s="17" t="s">
        <v>19</v>
      </c>
      <c r="B26" s="249"/>
      <c r="C26" s="250"/>
      <c r="D26" s="251"/>
      <c r="E26" s="252"/>
    </row>
    <row r="27" spans="1:5" ht="18" customHeight="1">
      <c r="A27" s="7" t="s">
        <v>74</v>
      </c>
      <c r="B27" s="40" t="str">
        <f>IF('EN Com.Spec.'!B27=""," ",'EN Com.Spec.'!B27)</f>
        <v>max. 1.5</v>
      </c>
      <c r="C27" s="243" t="str">
        <f>'EN Com.Spec.'!C27:E27</f>
        <v>%</v>
      </c>
      <c r="D27" s="243"/>
      <c r="E27" s="244"/>
    </row>
    <row r="28" spans="1:5" ht="18" customHeight="1">
      <c r="A28" s="7" t="s">
        <v>25</v>
      </c>
      <c r="B28" s="40" t="str">
        <f>IF('EN Com.Spec.'!B28=""," ",'EN Com.Spec.'!B28)</f>
        <v> </v>
      </c>
      <c r="C28" s="243" t="str">
        <f>'EN Com.Spec.'!C28:E28</f>
        <v>%</v>
      </c>
      <c r="D28" s="243"/>
      <c r="E28" s="244"/>
    </row>
    <row r="29" spans="1:5" ht="18" customHeight="1">
      <c r="A29" s="7" t="s">
        <v>0</v>
      </c>
      <c r="B29" s="40" t="str">
        <f>IF('EN Com.Spec.'!B29=""," ",'EN Com.Spec.'!B29)</f>
        <v> </v>
      </c>
      <c r="C29" s="243"/>
      <c r="D29" s="243"/>
      <c r="E29" s="244"/>
    </row>
    <row r="30" spans="1:5" ht="18.75" customHeight="1">
      <c r="A30" s="7" t="s">
        <v>75</v>
      </c>
      <c r="B30" s="40" t="str">
        <f>IF('EN Com.Spec.'!B30=""," ",'EN Com.Spec.'!B30)</f>
        <v> </v>
      </c>
      <c r="C30" s="243" t="str">
        <f>'EN Com.Spec.'!C30:E30</f>
        <v>°</v>
      </c>
      <c r="D30" s="243"/>
      <c r="E30" s="244"/>
    </row>
    <row r="31" spans="1:5" ht="18.75" customHeight="1" thickBot="1">
      <c r="A31" s="7" t="s">
        <v>185</v>
      </c>
      <c r="B31" s="40" t="str">
        <f>IF('EN Com.Spec.'!B31=""," ",'EN Com.Spec.'!B31)</f>
        <v> </v>
      </c>
      <c r="C31" s="243" t="str">
        <f>'EN Com.Spec.'!C31:E31</f>
        <v>%</v>
      </c>
      <c r="D31" s="243"/>
      <c r="E31" s="244"/>
    </row>
    <row r="32" spans="1:5" ht="18.75" customHeight="1">
      <c r="A32" s="17" t="s">
        <v>26</v>
      </c>
      <c r="B32" s="39" t="str">
        <f>'EN Com.Spec.'!B32</f>
        <v>Halal:  </v>
      </c>
      <c r="C32" s="78" t="str">
        <f>IF('EN Com.Spec.'!C32="yes","ja",(IF('EN Com.Spec.'!C32="no","nee",(IF('EN Com.Spec.'!C32="yes/no"," ")))))</f>
        <v> </v>
      </c>
      <c r="D32" s="75" t="s">
        <v>86</v>
      </c>
      <c r="E32" s="80" t="str">
        <f>IF('EN Com.Spec.'!E32="yes","ja",(IF('EN Com.Spec.'!E32="no","nee",(IF('EN Com.Spec.'!E32="yes/no"," ")))))</f>
        <v>ja</v>
      </c>
    </row>
    <row r="33" spans="1:5" ht="18.75" customHeight="1">
      <c r="A33" s="23"/>
      <c r="B33" s="160" t="s">
        <v>89</v>
      </c>
      <c r="C33" s="157" t="s">
        <v>198</v>
      </c>
      <c r="D33" s="33" t="s">
        <v>87</v>
      </c>
      <c r="E33" s="159" t="s">
        <v>212</v>
      </c>
    </row>
    <row r="34" spans="1:5" ht="42.75" customHeight="1" thickBot="1">
      <c r="A34" s="23"/>
      <c r="B34" s="29"/>
      <c r="C34" s="119"/>
      <c r="D34" s="161" t="s">
        <v>215</v>
      </c>
      <c r="E34" s="159" t="s">
        <v>212</v>
      </c>
    </row>
    <row r="35" spans="1:5" ht="36.75" customHeight="1" thickBot="1">
      <c r="A35" s="20" t="s">
        <v>30</v>
      </c>
      <c r="B35" s="204" t="s">
        <v>69</v>
      </c>
      <c r="C35" s="203"/>
      <c r="D35" s="198"/>
      <c r="E35" s="199"/>
    </row>
    <row r="36" spans="1:5" ht="72" customHeight="1" thickBot="1">
      <c r="A36" s="20" t="s">
        <v>27</v>
      </c>
      <c r="B36" s="235" t="s">
        <v>221</v>
      </c>
      <c r="C36" s="236"/>
      <c r="D36" s="233"/>
      <c r="E36" s="234"/>
    </row>
    <row r="37" spans="1:5" ht="36.75" customHeight="1" thickBot="1">
      <c r="A37" s="51" t="s">
        <v>28</v>
      </c>
      <c r="B37" s="53">
        <f>IF('EN Com.Spec.'!B37=""," ",'EN Com.Spec.'!B37)</f>
        <v>540</v>
      </c>
      <c r="C37" s="155" t="s">
        <v>220</v>
      </c>
      <c r="D37" s="163" t="str">
        <f>IF('EN Com.Spec.'!D37=""," ",'EN Com.Spec.'!D37)</f>
        <v>not applicable - portion pack</v>
      </c>
      <c r="E37" s="28" t="s">
        <v>96</v>
      </c>
    </row>
    <row r="38" spans="1:5" ht="18.75" customHeight="1" thickBot="1">
      <c r="A38" s="222" t="s">
        <v>24</v>
      </c>
      <c r="B38" s="50"/>
      <c r="C38" s="58" t="s">
        <v>58</v>
      </c>
      <c r="D38" s="58" t="s">
        <v>173</v>
      </c>
      <c r="E38" s="59" t="s">
        <v>62</v>
      </c>
    </row>
    <row r="39" spans="1:5" ht="36.75" customHeight="1">
      <c r="A39" s="223"/>
      <c r="B39" s="24" t="s">
        <v>59</v>
      </c>
      <c r="C39" s="151" t="s">
        <v>202</v>
      </c>
      <c r="D39" s="152" t="s">
        <v>203</v>
      </c>
      <c r="E39" s="137"/>
    </row>
    <row r="40" spans="1:5" ht="18.75" customHeight="1">
      <c r="A40" s="223"/>
      <c r="B40" s="24" t="s">
        <v>63</v>
      </c>
      <c r="C40" s="142" t="str">
        <f>IF('EN Com.Spec.'!C40=""," ",'EN Com.Spec.'!C40)</f>
        <v> </v>
      </c>
      <c r="D40" s="142" t="str">
        <f>IF('EN Com.Spec.'!D40=""," ",'EN Com.Spec.'!D40)</f>
        <v>259x259x116 mm</v>
      </c>
      <c r="E40" s="143" t="str">
        <f>IF('EN Com.Spec.'!E40=""," ",'EN Com.Spec.'!E40)</f>
        <v> </v>
      </c>
    </row>
    <row r="41" spans="1:5" ht="18.75" customHeight="1">
      <c r="A41" s="223"/>
      <c r="B41" s="24" t="s">
        <v>60</v>
      </c>
      <c r="C41" s="142" t="str">
        <f>IF('EN Com.Spec.'!C41=""," ",'EN Com.Spec.'!C41)</f>
        <v>1,4 g</v>
      </c>
      <c r="D41" s="142" t="str">
        <f>IF('EN Com.Spec.'!D41=""," ",'EN Com.Spec.'!D41)</f>
        <v>214 g</v>
      </c>
      <c r="E41" s="143" t="str">
        <f>IF('EN Com.Spec.'!E41=""," ",'EN Com.Spec.'!E41)</f>
        <v> </v>
      </c>
    </row>
    <row r="42" spans="1:5" ht="18.75" customHeight="1" thickBot="1">
      <c r="A42" s="224"/>
      <c r="B42" s="24" t="s">
        <v>67</v>
      </c>
      <c r="C42" s="140" t="str">
        <f>IF('EN Com.Spec.'!C42=""," ",'EN Com.Spec.'!C42)</f>
        <v> </v>
      </c>
      <c r="D42" s="140">
        <f>IF('EN Com.Spec.'!D42=""," ",'EN Com.Spec.'!D42)</f>
        <v>1</v>
      </c>
      <c r="E42" s="141" t="str">
        <f>IF('EN Com.Spec.'!E42=""," ",'EN Com.Spec.'!E42)</f>
        <v> </v>
      </c>
    </row>
    <row r="43" spans="1:5" ht="18.75" customHeight="1" thickBot="1">
      <c r="A43" s="20" t="s">
        <v>18</v>
      </c>
      <c r="B43" s="25" t="s">
        <v>97</v>
      </c>
      <c r="C43" s="262" t="s">
        <v>204</v>
      </c>
      <c r="D43" s="263"/>
      <c r="E43" s="264"/>
    </row>
    <row r="44" spans="1:5" ht="18.75" thickBot="1">
      <c r="A44" s="20"/>
      <c r="B44" s="202" t="s">
        <v>81</v>
      </c>
      <c r="C44" s="260"/>
      <c r="D44" s="260"/>
      <c r="E44" s="261"/>
    </row>
  </sheetData>
  <sheetProtection/>
  <mergeCells count="27">
    <mergeCell ref="C31:E31"/>
    <mergeCell ref="B1:C1"/>
    <mergeCell ref="C25:E25"/>
    <mergeCell ref="B44:E44"/>
    <mergeCell ref="C43:E43"/>
    <mergeCell ref="B35:E35"/>
    <mergeCell ref="B36:E36"/>
    <mergeCell ref="C27:E27"/>
    <mergeCell ref="C28:E28"/>
    <mergeCell ref="C29:E29"/>
    <mergeCell ref="B7:E7"/>
    <mergeCell ref="B26:E26"/>
    <mergeCell ref="C24:E24"/>
    <mergeCell ref="C20:E20"/>
    <mergeCell ref="C21:E21"/>
    <mergeCell ref="C22:E22"/>
    <mergeCell ref="C23:E23"/>
    <mergeCell ref="A38:A42"/>
    <mergeCell ref="B8:C8"/>
    <mergeCell ref="B2:E2"/>
    <mergeCell ref="B3:E3"/>
    <mergeCell ref="B17:E17"/>
    <mergeCell ref="B18:E18"/>
    <mergeCell ref="B19:E19"/>
    <mergeCell ref="B4:E4"/>
    <mergeCell ref="B5:E5"/>
    <mergeCell ref="C30:E30"/>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dimension ref="A1:E44"/>
  <sheetViews>
    <sheetView view="pageBreakPreview" zoomScale="75" zoomScaleNormal="75" zoomScaleSheetLayoutView="75" zoomScalePageLayoutView="0" workbookViewId="0" topLeftCell="A1">
      <selection activeCell="A20" sqref="A20"/>
    </sheetView>
  </sheetViews>
  <sheetFormatPr defaultColWidth="9.140625" defaultRowHeight="12.75"/>
  <cols>
    <col min="1" max="1" width="46.140625" style="0" customWidth="1"/>
    <col min="2" max="3" width="23.7109375" style="0" customWidth="1"/>
    <col min="4" max="4" width="23.8515625" style="0" customWidth="1"/>
    <col min="5" max="5" width="23.7109375" style="0" customWidth="1"/>
  </cols>
  <sheetData>
    <row r="1" spans="2:5" ht="15.75" thickBot="1">
      <c r="B1" s="277"/>
      <c r="C1" s="277"/>
      <c r="D1" s="136" t="s">
        <v>104</v>
      </c>
      <c r="E1" s="76">
        <f>IF('EN Com.Spec.'!E1=""," ",'EN Com.Spec.'!E1)</f>
        <v>41410</v>
      </c>
    </row>
    <row r="2" spans="1:5" ht="66" customHeight="1" thickBot="1">
      <c r="A2" s="1"/>
      <c r="B2" s="286" t="s">
        <v>103</v>
      </c>
      <c r="C2" s="287"/>
      <c r="D2" s="288"/>
      <c r="E2" s="289"/>
    </row>
    <row r="3" spans="1:5" ht="18.75" customHeight="1" thickBot="1">
      <c r="A3" s="13" t="s">
        <v>98</v>
      </c>
      <c r="B3" s="231" t="s">
        <v>231</v>
      </c>
      <c r="C3" s="232"/>
      <c r="D3" s="233"/>
      <c r="E3" s="234"/>
    </row>
    <row r="4" spans="1:5" ht="18.75" customHeight="1" thickBot="1">
      <c r="A4" s="13" t="s">
        <v>99</v>
      </c>
      <c r="B4" s="241">
        <f>IF('EN Com.Spec.'!B4:E4=""," ",'EN Com.Spec.'!B4:E4)</f>
        <v>76002118</v>
      </c>
      <c r="C4" s="197"/>
      <c r="D4" s="198"/>
      <c r="E4" s="199"/>
    </row>
    <row r="5" spans="1:5" ht="18.75" customHeight="1" thickBot="1">
      <c r="A5" s="13" t="s">
        <v>100</v>
      </c>
      <c r="B5" s="278" t="str">
        <f>IF('EN Com.Spec.'!B5:E5=""," ",'EN Com.Spec.'!B5:E5)</f>
        <v>125x20g</v>
      </c>
      <c r="C5" s="279"/>
      <c r="D5" s="280"/>
      <c r="E5" s="240"/>
    </row>
    <row r="6" spans="1:5" ht="18.75" customHeight="1" thickBot="1">
      <c r="A6" s="61" t="s">
        <v>101</v>
      </c>
      <c r="B6" s="81" t="s">
        <v>208</v>
      </c>
      <c r="C6" s="62" t="str">
        <f>IF('EN Com.Spec.'!C6=""," ",'EN Com.Spec.'!C6)</f>
        <v>5410018796768</v>
      </c>
      <c r="D6" s="144"/>
      <c r="E6" s="63" t="str">
        <f>IF('EN Com.Spec.'!E6=""," ",'EN Com.Spec.'!E6)</f>
        <v> </v>
      </c>
    </row>
    <row r="7" spans="1:5" ht="75.75" customHeight="1" thickBot="1">
      <c r="A7" s="13" t="s">
        <v>102</v>
      </c>
      <c r="B7" s="281" t="s">
        <v>228</v>
      </c>
      <c r="C7" s="282"/>
      <c r="D7" s="247"/>
      <c r="E7" s="248"/>
    </row>
    <row r="8" spans="1:5" ht="18.75" customHeight="1">
      <c r="A8" s="14" t="s">
        <v>186</v>
      </c>
      <c r="B8" s="283" t="s">
        <v>216</v>
      </c>
      <c r="C8" s="226"/>
      <c r="D8" s="284"/>
      <c r="E8" s="285"/>
    </row>
    <row r="9" spans="1:5" ht="18.75" customHeight="1">
      <c r="A9" s="15" t="s">
        <v>187</v>
      </c>
      <c r="B9" s="64" t="str">
        <f>IF('EN Com.Spec.'!B9=""," ",'EN Com.Spec.'!B9)</f>
        <v>2377 / 570</v>
      </c>
      <c r="C9" s="33" t="s">
        <v>79</v>
      </c>
      <c r="D9" s="67" t="str">
        <f>IF('EN Com.Spec.'!D9=""," ",'EN Com.Spec.'!D9)</f>
        <v> </v>
      </c>
      <c r="E9" s="34" t="s">
        <v>79</v>
      </c>
    </row>
    <row r="10" spans="1:5" ht="18.75" customHeight="1">
      <c r="A10" s="15" t="s">
        <v>105</v>
      </c>
      <c r="B10" s="64">
        <f>IF('EN Com.Spec.'!B10=""," ",'EN Com.Spec.'!B10)</f>
        <v>2</v>
      </c>
      <c r="C10" s="33" t="s">
        <v>17</v>
      </c>
      <c r="D10" s="67" t="str">
        <f>IF('EN Com.Spec.'!D10=""," ",'EN Com.Spec.'!D10)</f>
        <v> </v>
      </c>
      <c r="E10" s="34" t="s">
        <v>17</v>
      </c>
    </row>
    <row r="11" spans="1:5" ht="18.75" customHeight="1">
      <c r="A11" s="15" t="s">
        <v>106</v>
      </c>
      <c r="B11" s="64">
        <f>IF('EN Com.Spec.'!B11=""," ",'EN Com.Spec.'!B11)</f>
        <v>56</v>
      </c>
      <c r="C11" s="33" t="s">
        <v>17</v>
      </c>
      <c r="D11" s="67" t="str">
        <f>IF('EN Com.Spec.'!D11=""," ",'EN Com.Spec.'!D11)</f>
        <v> </v>
      </c>
      <c r="E11" s="34" t="s">
        <v>17</v>
      </c>
    </row>
    <row r="12" spans="1:5" ht="18.75" customHeight="1">
      <c r="A12" s="15" t="s">
        <v>107</v>
      </c>
      <c r="B12" s="64">
        <f>IF('EN Com.Spec.'!B12=""," ",'EN Com.Spec.'!B12)</f>
        <v>49.6</v>
      </c>
      <c r="C12" s="33" t="s">
        <v>17</v>
      </c>
      <c r="D12" s="67" t="str">
        <f>IF('EN Com.Spec.'!D12=""," ",'EN Com.Spec.'!D12)</f>
        <v> </v>
      </c>
      <c r="E12" s="34" t="s">
        <v>17</v>
      </c>
    </row>
    <row r="13" spans="1:5" ht="18.75" customHeight="1">
      <c r="A13" s="15" t="s">
        <v>108</v>
      </c>
      <c r="B13" s="64">
        <f>IF('EN Com.Spec.'!B13=""," ",'EN Com.Spec.'!B13)</f>
        <v>37</v>
      </c>
      <c r="C13" s="33" t="s">
        <v>17</v>
      </c>
      <c r="D13" s="67" t="str">
        <f>IF('EN Com.Spec.'!D13=""," ",'EN Com.Spec.'!D13)</f>
        <v> </v>
      </c>
      <c r="E13" s="34" t="s">
        <v>17</v>
      </c>
    </row>
    <row r="14" spans="1:5" ht="18.75" customHeight="1">
      <c r="A14" s="15" t="s">
        <v>109</v>
      </c>
      <c r="B14" s="64">
        <f>IF('EN Com.Spec.'!B14=""," ",'EN Com.Spec.'!B14)</f>
        <v>8.9</v>
      </c>
      <c r="C14" s="33" t="s">
        <v>17</v>
      </c>
      <c r="D14" s="67" t="str">
        <f>IF('EN Com.Spec.'!D14=""," ",'EN Com.Spec.'!D14)</f>
        <v> </v>
      </c>
      <c r="E14" s="34" t="s">
        <v>17</v>
      </c>
    </row>
    <row r="15" spans="1:5" ht="18.75" customHeight="1">
      <c r="A15" s="15" t="s">
        <v>110</v>
      </c>
      <c r="B15" s="64">
        <f>IF('EN Com.Spec.'!B15=""," ",'EN Com.Spec.'!B15)</f>
        <v>2.5</v>
      </c>
      <c r="C15" s="33" t="s">
        <v>17</v>
      </c>
      <c r="D15" s="67" t="str">
        <f>IF('EN Com.Spec.'!D15=""," ",'EN Com.Spec.'!D15)</f>
        <v> </v>
      </c>
      <c r="E15" s="34" t="s">
        <v>17</v>
      </c>
    </row>
    <row r="16" spans="1:5" ht="18.75" customHeight="1" thickBot="1">
      <c r="A16" s="16" t="s">
        <v>53</v>
      </c>
      <c r="B16" s="64">
        <f>IF('EN Com.Spec.'!B16=""," ",'EN Com.Spec.'!B16)</f>
        <v>0.025</v>
      </c>
      <c r="C16" s="55" t="s">
        <v>17</v>
      </c>
      <c r="D16" s="129" t="str">
        <f>IF('EN Com.Spec.'!D16=""," ",'EN Com.Spec.'!D16)</f>
        <v> </v>
      </c>
      <c r="E16" s="35" t="s">
        <v>17</v>
      </c>
    </row>
    <row r="17" spans="1:5" ht="84.75" customHeight="1" thickBot="1">
      <c r="A17" s="17" t="s">
        <v>111</v>
      </c>
      <c r="B17" s="235" t="s">
        <v>238</v>
      </c>
      <c r="C17" s="236"/>
      <c r="D17" s="233"/>
      <c r="E17" s="234"/>
    </row>
    <row r="18" spans="1:5" ht="18.75" thickBot="1">
      <c r="A18" s="18" t="s">
        <v>112</v>
      </c>
      <c r="B18" s="237"/>
      <c r="C18" s="236"/>
      <c r="D18" s="233"/>
      <c r="E18" s="234"/>
    </row>
    <row r="19" spans="1:5" ht="18.75" customHeight="1">
      <c r="A19" s="18" t="s">
        <v>113</v>
      </c>
      <c r="B19" s="238"/>
      <c r="C19" s="239"/>
      <c r="D19" s="239"/>
      <c r="E19" s="240"/>
    </row>
    <row r="20" spans="1:5" ht="18.75" customHeight="1">
      <c r="A20" s="45" t="s">
        <v>114</v>
      </c>
      <c r="B20" s="64" t="str">
        <f>IF('EN Com.Spec.'!B20=""," ",'EN Com.Spec.'!B20)</f>
        <v>&lt; 10 000</v>
      </c>
      <c r="C20" s="274" t="s">
        <v>84</v>
      </c>
      <c r="D20" s="275"/>
      <c r="E20" s="276"/>
    </row>
    <row r="21" spans="1:5" ht="18.75" customHeight="1">
      <c r="A21" s="45" t="s">
        <v>115</v>
      </c>
      <c r="B21" s="64" t="str">
        <f>IF('EN Com.Spec.'!B21=""," ",'EN Com.Spec.'!B21)</f>
        <v>&lt; 100</v>
      </c>
      <c r="C21" s="274" t="s">
        <v>84</v>
      </c>
      <c r="D21" s="275"/>
      <c r="E21" s="276"/>
    </row>
    <row r="22" spans="1:5" ht="18.75" customHeight="1">
      <c r="A22" s="49" t="s">
        <v>170</v>
      </c>
      <c r="B22" s="64" t="str">
        <f>IF('EN Com.Spec.'!B22=""," ",'EN Com.Spec.'!B22)</f>
        <v> </v>
      </c>
      <c r="C22" s="290" t="s">
        <v>84</v>
      </c>
      <c r="D22" s="275"/>
      <c r="E22" s="276"/>
    </row>
    <row r="23" spans="1:5" ht="18" customHeight="1">
      <c r="A23" s="19" t="s">
        <v>85</v>
      </c>
      <c r="B23" s="64" t="str">
        <f>IF('EN Com.Spec.'!B23=""," ",(IF('EN Com.Spec.'!B23="absent","absence",'EN Com.Spec.'!B23)))</f>
        <v> </v>
      </c>
      <c r="C23" s="274" t="str">
        <f>IF('EN Com.Spec.'!B23="","cfu/g",(IF('EN Com.Spec.'!B23="absent","pour 0.01 g","cfu/g")))</f>
        <v>cfu/g</v>
      </c>
      <c r="D23" s="275"/>
      <c r="E23" s="276"/>
    </row>
    <row r="24" spans="1:5" ht="18">
      <c r="A24" s="45" t="s">
        <v>116</v>
      </c>
      <c r="B24" s="64" t="str">
        <f>IF('EN Com.Spec.'!B24=""," ",(IF('EN Com.Spec.'!B24="absent","absence",'EN Com.Spec.'!B24)))</f>
        <v>absence</v>
      </c>
      <c r="C24" s="274" t="s">
        <v>132</v>
      </c>
      <c r="D24" s="275"/>
      <c r="E24" s="276"/>
    </row>
    <row r="25" spans="1:5" ht="18" customHeight="1" thickBot="1">
      <c r="A25" s="46" t="s">
        <v>117</v>
      </c>
      <c r="B25" s="64" t="str">
        <f>IF('EN Com.Spec.'!B25=""," ",'EN Com.Spec.'!B25)</f>
        <v>&lt; 100</v>
      </c>
      <c r="C25" s="257" t="s">
        <v>84</v>
      </c>
      <c r="D25" s="258"/>
      <c r="E25" s="259"/>
    </row>
    <row r="26" spans="1:5" ht="18" customHeight="1">
      <c r="A26" s="17" t="s">
        <v>118</v>
      </c>
      <c r="B26" s="249"/>
      <c r="C26" s="250"/>
      <c r="D26" s="251"/>
      <c r="E26" s="252"/>
    </row>
    <row r="27" spans="1:5" ht="18" customHeight="1">
      <c r="A27" s="7" t="s">
        <v>119</v>
      </c>
      <c r="B27" s="64" t="str">
        <f>IF('EN Com.Spec.'!B27=""," ",'EN Com.Spec.'!B27)</f>
        <v>max. 1.5</v>
      </c>
      <c r="C27" s="243" t="str">
        <f>'EN Com.Spec.'!C27:E27</f>
        <v>%</v>
      </c>
      <c r="D27" s="272"/>
      <c r="E27" s="273"/>
    </row>
    <row r="28" spans="1:5" ht="18" customHeight="1">
      <c r="A28" s="7" t="s">
        <v>120</v>
      </c>
      <c r="B28" s="64" t="str">
        <f>IF('EN Com.Spec.'!B28=""," ",'EN Com.Spec.'!B28)</f>
        <v> </v>
      </c>
      <c r="C28" s="243" t="str">
        <f>'EN Com.Spec.'!C28:E28</f>
        <v>%</v>
      </c>
      <c r="D28" s="272"/>
      <c r="E28" s="273"/>
    </row>
    <row r="29" spans="1:5" ht="18" customHeight="1">
      <c r="A29" s="7" t="s">
        <v>0</v>
      </c>
      <c r="B29" s="64" t="str">
        <f>IF('EN Com.Spec.'!B29=""," ",'EN Com.Spec.'!B29)</f>
        <v> </v>
      </c>
      <c r="C29" s="243"/>
      <c r="D29" s="272"/>
      <c r="E29" s="273"/>
    </row>
    <row r="30" spans="1:5" ht="18.75" customHeight="1">
      <c r="A30" s="7" t="s">
        <v>75</v>
      </c>
      <c r="B30" s="64" t="str">
        <f>IF('EN Com.Spec.'!B30=""," ",'EN Com.Spec.'!B30)</f>
        <v> </v>
      </c>
      <c r="C30" s="243" t="str">
        <f>'EN Com.Spec.'!C30:E30</f>
        <v>°</v>
      </c>
      <c r="D30" s="272"/>
      <c r="E30" s="273"/>
    </row>
    <row r="31" spans="1:5" ht="18.75" customHeight="1" thickBot="1">
      <c r="A31" s="7" t="s">
        <v>183</v>
      </c>
      <c r="B31" s="64" t="str">
        <f>IF('EN Com.Spec.'!B31=""," ",'EN Com.Spec.'!B31)</f>
        <v> </v>
      </c>
      <c r="C31" s="243" t="str">
        <f>'EN Com.Spec.'!C31:E31</f>
        <v>%</v>
      </c>
      <c r="D31" s="272"/>
      <c r="E31" s="273"/>
    </row>
    <row r="32" spans="1:5" ht="18.75" customHeight="1">
      <c r="A32" s="17" t="s">
        <v>121</v>
      </c>
      <c r="B32" s="31" t="s">
        <v>88</v>
      </c>
      <c r="C32" s="78" t="str">
        <f>IF('EN Com.Spec.'!C32="yes","Oui",(IF('EN Com.Spec.'!C32="no","Non",(IF('EN Com.Spec.'!C32="yes/no"," ")))))</f>
        <v> </v>
      </c>
      <c r="D32" s="75" t="s">
        <v>133</v>
      </c>
      <c r="E32" s="80" t="str">
        <f>IF('EN Com.Spec.'!E32="yes","Oui",(IF('EN Com.Spec.'!E32="no","Non",(IF('EN Com.Spec.'!E32="yes/no"," ")))))</f>
        <v>Oui</v>
      </c>
    </row>
    <row r="33" spans="1:5" ht="18.75" customHeight="1">
      <c r="A33" s="23"/>
      <c r="B33" s="19" t="s">
        <v>122</v>
      </c>
      <c r="C33" s="157" t="s">
        <v>198</v>
      </c>
      <c r="D33" s="158" t="s">
        <v>134</v>
      </c>
      <c r="E33" s="159" t="s">
        <v>211</v>
      </c>
    </row>
    <row r="34" spans="1:5" ht="54.75" customHeight="1" thickBot="1">
      <c r="A34" s="23"/>
      <c r="B34" s="30"/>
      <c r="C34" s="79"/>
      <c r="D34" s="161" t="s">
        <v>214</v>
      </c>
      <c r="E34" s="159" t="s">
        <v>211</v>
      </c>
    </row>
    <row r="35" spans="1:5" ht="36.75" customHeight="1" thickBot="1">
      <c r="A35" s="20" t="s">
        <v>123</v>
      </c>
      <c r="B35" s="204" t="s">
        <v>124</v>
      </c>
      <c r="C35" s="203"/>
      <c r="D35" s="198"/>
      <c r="E35" s="199"/>
    </row>
    <row r="36" spans="1:5" ht="93.75" customHeight="1" thickBot="1">
      <c r="A36" s="20" t="s">
        <v>125</v>
      </c>
      <c r="B36" s="265" t="s">
        <v>223</v>
      </c>
      <c r="C36" s="266"/>
      <c r="D36" s="267"/>
      <c r="E36" s="268"/>
    </row>
    <row r="37" spans="1:5" ht="36" customHeight="1" thickBot="1">
      <c r="A37" s="51" t="s">
        <v>126</v>
      </c>
      <c r="B37" s="65">
        <f>IF('EN Com.Spec.'!B37=""," ",'EN Com.Spec.'!B37)</f>
        <v>540</v>
      </c>
      <c r="C37" s="164" t="s">
        <v>222</v>
      </c>
      <c r="D37" s="165" t="str">
        <f>IF('EN Com.Spec.'!D37=""," ",'EN Com.Spec.'!D37)</f>
        <v>not applicable - portion pack</v>
      </c>
      <c r="E37" s="38" t="s">
        <v>180</v>
      </c>
    </row>
    <row r="38" spans="1:5" ht="18.75" customHeight="1">
      <c r="A38" s="222" t="s">
        <v>127</v>
      </c>
      <c r="B38" s="66"/>
      <c r="C38" s="36" t="s">
        <v>176</v>
      </c>
      <c r="D38" s="36" t="s">
        <v>175</v>
      </c>
      <c r="E38" s="37" t="s">
        <v>174</v>
      </c>
    </row>
    <row r="39" spans="1:5" ht="36.75" customHeight="1">
      <c r="A39" s="223"/>
      <c r="B39" s="24" t="s">
        <v>129</v>
      </c>
      <c r="C39" s="153" t="s">
        <v>207</v>
      </c>
      <c r="D39" s="154" t="s">
        <v>208</v>
      </c>
      <c r="E39" s="137"/>
    </row>
    <row r="40" spans="1:5" ht="18.75" customHeight="1">
      <c r="A40" s="223"/>
      <c r="B40" s="24" t="s">
        <v>64</v>
      </c>
      <c r="C40" s="138" t="str">
        <f>IF('EN Com.Spec.'!C40=""," ",'EN Com.Spec.'!C40)</f>
        <v> </v>
      </c>
      <c r="D40" s="138" t="str">
        <f>IF('EN Com.Spec.'!D40=""," ",'EN Com.Spec.'!D40)</f>
        <v>259x259x116 mm</v>
      </c>
      <c r="E40" s="139" t="str">
        <f>IF('EN Com.Spec.'!E40=""," ",'EN Com.Spec.'!E40)</f>
        <v> </v>
      </c>
    </row>
    <row r="41" spans="1:5" ht="18.75" customHeight="1">
      <c r="A41" s="223"/>
      <c r="B41" s="24" t="s">
        <v>130</v>
      </c>
      <c r="C41" s="138" t="str">
        <f>IF('EN Com.Spec.'!C41=""," ",'EN Com.Spec.'!C41)</f>
        <v>1,4 g</v>
      </c>
      <c r="D41" s="138" t="str">
        <f>IF('EN Com.Spec.'!D41=""," ",'EN Com.Spec.'!D41)</f>
        <v>214 g</v>
      </c>
      <c r="E41" s="139" t="str">
        <f>IF('EN Com.Spec.'!E41=""," ",'EN Com.Spec.'!E41)</f>
        <v> </v>
      </c>
    </row>
    <row r="42" spans="1:5" ht="18.75" customHeight="1" thickBot="1">
      <c r="A42" s="224"/>
      <c r="B42" s="26" t="s">
        <v>131</v>
      </c>
      <c r="C42" s="140" t="str">
        <f>IF('EN Com.Spec.'!C42=""," ",'EN Com.Spec.'!C42)</f>
        <v> </v>
      </c>
      <c r="D42" s="140">
        <f>IF('EN Com.Spec.'!D42=""," ",'EN Com.Spec.'!D42)</f>
        <v>1</v>
      </c>
      <c r="E42" s="141" t="str">
        <f>IF('EN Com.Spec.'!E42=""," ",'EN Com.Spec.'!E42)</f>
        <v> </v>
      </c>
    </row>
    <row r="43" spans="1:5" ht="18.75" customHeight="1" thickBot="1">
      <c r="A43" s="20" t="s">
        <v>128</v>
      </c>
      <c r="B43" s="32" t="s">
        <v>181</v>
      </c>
      <c r="C43" s="269" t="s">
        <v>209</v>
      </c>
      <c r="D43" s="270"/>
      <c r="E43" s="271"/>
    </row>
    <row r="44" spans="1:5" ht="18.75" thickBot="1">
      <c r="A44" s="20"/>
      <c r="B44" s="204" t="s">
        <v>188</v>
      </c>
      <c r="C44" s="203"/>
      <c r="D44" s="198"/>
      <c r="E44" s="199"/>
    </row>
  </sheetData>
  <sheetProtection/>
  <mergeCells count="28">
    <mergeCell ref="B2:E2"/>
    <mergeCell ref="B3:E3"/>
    <mergeCell ref="B4:E4"/>
    <mergeCell ref="C21:E21"/>
    <mergeCell ref="C22:E22"/>
    <mergeCell ref="B17:E17"/>
    <mergeCell ref="B18:E18"/>
    <mergeCell ref="B19:E19"/>
    <mergeCell ref="C20:E20"/>
    <mergeCell ref="C23:E23"/>
    <mergeCell ref="C24:E24"/>
    <mergeCell ref="B26:E26"/>
    <mergeCell ref="C27:E27"/>
    <mergeCell ref="C25:E25"/>
    <mergeCell ref="B1:C1"/>
    <mergeCell ref="B5:E5"/>
    <mergeCell ref="B7:E7"/>
    <mergeCell ref="B8:C8"/>
    <mergeCell ref="D8:E8"/>
    <mergeCell ref="B44:E44"/>
    <mergeCell ref="B35:E35"/>
    <mergeCell ref="B36:E36"/>
    <mergeCell ref="A38:A42"/>
    <mergeCell ref="C43:E43"/>
    <mergeCell ref="C28:E28"/>
    <mergeCell ref="C29:E29"/>
    <mergeCell ref="C30:E30"/>
    <mergeCell ref="C31:E31"/>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D45"/>
  <sheetViews>
    <sheetView view="pageBreakPreview" zoomScale="75" zoomScaleSheetLayoutView="75" zoomScalePageLayoutView="0" workbookViewId="0" topLeftCell="A4">
      <selection activeCell="B27" sqref="B27"/>
    </sheetView>
  </sheetViews>
  <sheetFormatPr defaultColWidth="9.140625" defaultRowHeight="12.75"/>
  <cols>
    <col min="1" max="1" width="59.7109375" style="0" customWidth="1"/>
    <col min="2" max="2" width="10.57421875" style="0" customWidth="1"/>
    <col min="3" max="3" width="61.421875" style="0" customWidth="1"/>
    <col min="4" max="4" width="10.7109375" style="0" customWidth="1"/>
  </cols>
  <sheetData>
    <row r="1" spans="2:4" ht="15.75" thickBot="1">
      <c r="B1" s="41"/>
      <c r="C1" s="41" t="s">
        <v>171</v>
      </c>
      <c r="D1" s="69">
        <f>IF('EN Com.Spec.'!E1=""," ",'EN Com.Spec.'!E1)</f>
        <v>41410</v>
      </c>
    </row>
    <row r="2" spans="2:4" ht="66" customHeight="1" thickBot="1">
      <c r="B2" s="286" t="s">
        <v>172</v>
      </c>
      <c r="C2" s="294"/>
      <c r="D2" s="295"/>
    </row>
    <row r="3" spans="1:4" ht="18.75" customHeight="1" thickBot="1">
      <c r="A3" s="12" t="s">
        <v>48</v>
      </c>
      <c r="B3" s="296" t="str">
        <f>IF('EN Com.Spec.'!B3:E3=""," ",'EN Com.Spec.'!B3:E3)</f>
        <v>Kwatta spread with Hazelnut flavor cup 125x20g</v>
      </c>
      <c r="C3" s="297"/>
      <c r="D3" s="298"/>
    </row>
    <row r="4" spans="1:4" ht="18.75" customHeight="1" thickBot="1">
      <c r="A4" s="12" t="s">
        <v>1</v>
      </c>
      <c r="B4" s="296" t="str">
        <f>IF('NL Com.Spec.'!B3:E3=""," ",'NL Com.Spec.'!B3:E3)</f>
        <v>Kwatta Pasta met Hazelnootsmaak cup 125x20g</v>
      </c>
      <c r="C4" s="297"/>
      <c r="D4" s="298"/>
    </row>
    <row r="5" spans="1:4" ht="18.75" customHeight="1" thickBot="1">
      <c r="A5" s="12" t="s">
        <v>98</v>
      </c>
      <c r="B5" s="296" t="str">
        <f>IF('FR Com.Spec.'!B3:E3=""," ",'FR Com.Spec.'!B3:E3)</f>
        <v>Kwatta Pâte à la Noisette coupelles de 125x20g</v>
      </c>
      <c r="C5" s="297"/>
      <c r="D5" s="298"/>
    </row>
    <row r="6" spans="1:4" ht="18.75" customHeight="1" thickBot="1">
      <c r="A6" s="12" t="s">
        <v>166</v>
      </c>
      <c r="B6" s="291">
        <f>IF('EN Com.Spec.'!B4:E4=""," ",'EN Com.Spec.'!B4:E4)</f>
        <v>76002118</v>
      </c>
      <c r="C6" s="292"/>
      <c r="D6" s="293"/>
    </row>
    <row r="7" spans="1:4" ht="36.75" customHeight="1" thickBot="1">
      <c r="A7" s="68" t="s">
        <v>167</v>
      </c>
      <c r="B7" s="291" t="str">
        <f>IF('EN Com.Spec.'!B5:E5=""," ",'EN Com.Spec.'!B5:E5)</f>
        <v>125x20g</v>
      </c>
      <c r="C7" s="292"/>
      <c r="D7" s="293"/>
    </row>
    <row r="8" spans="1:4" ht="18.75" customHeight="1" thickBot="1">
      <c r="A8" s="13" t="s">
        <v>168</v>
      </c>
      <c r="B8" s="42" t="str">
        <f>IF('EN Com.Spec.'!C6=""," ",'EN Com.Spec.'!C6)</f>
        <v>5410018796768</v>
      </c>
      <c r="C8" s="43"/>
      <c r="D8" s="44"/>
    </row>
    <row r="9" spans="1:4" ht="18.75" customHeight="1">
      <c r="A9" s="48" t="s">
        <v>165</v>
      </c>
      <c r="B9" s="8" t="s">
        <v>3</v>
      </c>
      <c r="C9" s="71" t="s">
        <v>165</v>
      </c>
      <c r="D9" s="9" t="s">
        <v>3</v>
      </c>
    </row>
    <row r="10" spans="1:4" ht="39" customHeight="1">
      <c r="A10" s="72" t="s">
        <v>136</v>
      </c>
      <c r="B10" s="124" t="s">
        <v>205</v>
      </c>
      <c r="C10" s="70" t="s">
        <v>154</v>
      </c>
      <c r="D10" s="126" t="s">
        <v>206</v>
      </c>
    </row>
    <row r="11" spans="1:4" ht="39" customHeight="1">
      <c r="A11" s="73" t="s">
        <v>137</v>
      </c>
      <c r="B11" s="125" t="s">
        <v>205</v>
      </c>
      <c r="C11" s="70" t="s">
        <v>155</v>
      </c>
      <c r="D11" s="126" t="s">
        <v>206</v>
      </c>
    </row>
    <row r="12" spans="1:4" ht="39" customHeight="1">
      <c r="A12" s="72" t="s">
        <v>138</v>
      </c>
      <c r="B12" s="125" t="s">
        <v>206</v>
      </c>
      <c r="C12" s="70" t="s">
        <v>156</v>
      </c>
      <c r="D12" s="126" t="s">
        <v>206</v>
      </c>
    </row>
    <row r="13" spans="1:4" ht="39" customHeight="1">
      <c r="A13" s="73" t="s">
        <v>139</v>
      </c>
      <c r="B13" s="125" t="s">
        <v>226</v>
      </c>
      <c r="C13" s="70" t="s">
        <v>157</v>
      </c>
      <c r="D13" s="126" t="s">
        <v>206</v>
      </c>
    </row>
    <row r="14" spans="1:4" ht="39" customHeight="1">
      <c r="A14" s="73" t="s">
        <v>140</v>
      </c>
      <c r="B14" s="125" t="s">
        <v>226</v>
      </c>
      <c r="C14" s="70" t="s">
        <v>158</v>
      </c>
      <c r="D14" s="126" t="s">
        <v>206</v>
      </c>
    </row>
    <row r="15" spans="1:4" ht="39" customHeight="1">
      <c r="A15" s="73" t="s">
        <v>141</v>
      </c>
      <c r="B15" s="125" t="s">
        <v>206</v>
      </c>
      <c r="C15" s="70" t="s">
        <v>159</v>
      </c>
      <c r="D15" s="126" t="s">
        <v>206</v>
      </c>
    </row>
    <row r="16" spans="1:4" ht="39" customHeight="1">
      <c r="A16" s="73" t="s">
        <v>142</v>
      </c>
      <c r="B16" s="125" t="s">
        <v>206</v>
      </c>
      <c r="C16" s="70" t="s">
        <v>160</v>
      </c>
      <c r="D16" s="126" t="s">
        <v>206</v>
      </c>
    </row>
    <row r="17" spans="1:4" ht="39" customHeight="1">
      <c r="A17" s="73" t="s">
        <v>143</v>
      </c>
      <c r="B17" s="125" t="s">
        <v>206</v>
      </c>
      <c r="C17" s="70" t="s">
        <v>161</v>
      </c>
      <c r="D17" s="126" t="s">
        <v>206</v>
      </c>
    </row>
    <row r="18" spans="1:4" ht="39" customHeight="1">
      <c r="A18" s="73" t="s">
        <v>144</v>
      </c>
      <c r="B18" s="125" t="s">
        <v>206</v>
      </c>
      <c r="C18" s="70" t="s">
        <v>162</v>
      </c>
      <c r="D18" s="126" t="s">
        <v>206</v>
      </c>
    </row>
    <row r="19" spans="1:4" ht="39" customHeight="1">
      <c r="A19" s="73" t="s">
        <v>145</v>
      </c>
      <c r="B19" s="125" t="s">
        <v>206</v>
      </c>
      <c r="C19" s="70" t="s">
        <v>163</v>
      </c>
      <c r="D19" s="126" t="s">
        <v>206</v>
      </c>
    </row>
    <row r="20" spans="1:4" ht="39" customHeight="1">
      <c r="A20" s="73" t="s">
        <v>146</v>
      </c>
      <c r="B20" s="125" t="s">
        <v>206</v>
      </c>
      <c r="C20" s="70" t="s">
        <v>164</v>
      </c>
      <c r="D20" s="126" t="s">
        <v>206</v>
      </c>
    </row>
    <row r="21" spans="1:4" ht="39" customHeight="1">
      <c r="A21" s="73" t="s">
        <v>147</v>
      </c>
      <c r="B21" s="125" t="s">
        <v>206</v>
      </c>
      <c r="C21" s="70"/>
      <c r="D21" s="120"/>
    </row>
    <row r="22" spans="1:4" ht="39" customHeight="1">
      <c r="A22" s="72" t="s">
        <v>148</v>
      </c>
      <c r="B22" s="125" t="s">
        <v>206</v>
      </c>
      <c r="C22" s="70"/>
      <c r="D22" s="120"/>
    </row>
    <row r="23" spans="1:4" ht="39" customHeight="1">
      <c r="A23" s="73" t="s">
        <v>149</v>
      </c>
      <c r="B23" s="125" t="s">
        <v>206</v>
      </c>
      <c r="C23" s="70"/>
      <c r="D23" s="120"/>
    </row>
    <row r="24" spans="1:4" ht="39" customHeight="1">
      <c r="A24" s="73" t="s">
        <v>150</v>
      </c>
      <c r="B24" s="125" t="s">
        <v>205</v>
      </c>
      <c r="C24" s="70"/>
      <c r="D24" s="120"/>
    </row>
    <row r="25" spans="1:4" ht="39" customHeight="1">
      <c r="A25" s="73" t="s">
        <v>151</v>
      </c>
      <c r="B25" s="125" t="s">
        <v>206</v>
      </c>
      <c r="C25" s="70"/>
      <c r="D25" s="120"/>
    </row>
    <row r="26" spans="1:4" ht="39" customHeight="1">
      <c r="A26" s="73" t="s">
        <v>152</v>
      </c>
      <c r="B26" s="125" t="s">
        <v>226</v>
      </c>
      <c r="C26" s="70"/>
      <c r="D26" s="120"/>
    </row>
    <row r="27" spans="1:4" ht="39" customHeight="1">
      <c r="A27" s="74" t="s">
        <v>153</v>
      </c>
      <c r="B27" s="125" t="s">
        <v>226</v>
      </c>
      <c r="C27" s="70"/>
      <c r="D27" s="120"/>
    </row>
    <row r="28" spans="1:4" ht="18.75" customHeight="1" thickBot="1">
      <c r="A28" s="21"/>
      <c r="B28" s="10"/>
      <c r="C28" s="11"/>
      <c r="D28" s="22"/>
    </row>
    <row r="29" ht="18.75" customHeight="1"/>
    <row r="30" spans="1:3" ht="18.75" customHeight="1">
      <c r="A30" s="121" t="s">
        <v>177</v>
      </c>
      <c r="B30" s="3"/>
      <c r="C30" s="4"/>
    </row>
    <row r="31" spans="1:3" ht="18.75" customHeight="1">
      <c r="A31" s="122" t="s">
        <v>178</v>
      </c>
      <c r="B31" s="3"/>
      <c r="C31" s="2"/>
    </row>
    <row r="32" spans="1:3" ht="18.75" customHeight="1">
      <c r="A32" s="123" t="s">
        <v>179</v>
      </c>
      <c r="B32" s="3"/>
      <c r="C32" s="3"/>
    </row>
    <row r="33" ht="12.75">
      <c r="B33" s="5"/>
    </row>
    <row r="35" ht="12.75">
      <c r="C35" s="5"/>
    </row>
    <row r="36" ht="12.75">
      <c r="B36" s="5"/>
    </row>
    <row r="37" ht="12.75">
      <c r="C37" s="5"/>
    </row>
    <row r="38" ht="12.75">
      <c r="C38" s="5"/>
    </row>
    <row r="39" ht="12.75">
      <c r="C39" s="5"/>
    </row>
    <row r="40" ht="12.75">
      <c r="C40" s="5"/>
    </row>
    <row r="41" ht="12.75">
      <c r="C41" s="5"/>
    </row>
    <row r="42" ht="12.75">
      <c r="C42" s="5"/>
    </row>
    <row r="43" ht="12.75">
      <c r="C43" s="6"/>
    </row>
    <row r="44" ht="12.75">
      <c r="C44" s="6"/>
    </row>
    <row r="45" ht="12.75">
      <c r="C45" s="6"/>
    </row>
  </sheetData>
  <sheetProtection password="CE0A" sheet="1" objects="1" scenarios="1"/>
  <mergeCells count="6">
    <mergeCell ref="B7:D7"/>
    <mergeCell ref="B2:D2"/>
    <mergeCell ref="B3:D3"/>
    <mergeCell ref="B6:D6"/>
    <mergeCell ref="B4:D4"/>
    <mergeCell ref="B5:D5"/>
  </mergeCells>
  <printOptions/>
  <pageMargins left="0.7874015748031497" right="0.2362204724409449" top="0.7874015748031497" bottom="0.7874015748031497" header="0.5118110236220472" footer="0.5118110236220472"/>
  <pageSetup horizontalDpi="600" verticalDpi="600" orientation="portrait" paperSize="9" scale="56" r:id="rId2"/>
  <headerFooter alignWithMargins="0">
    <oddFooter xml:space="preserve">&amp;LPrintdatum: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pvervoort</cp:lastModifiedBy>
  <cp:lastPrinted>2005-05-25T09:12:20Z</cp:lastPrinted>
  <dcterms:created xsi:type="dcterms:W3CDTF">2002-12-09T15:53:24Z</dcterms:created>
  <dcterms:modified xsi:type="dcterms:W3CDTF">2013-05-17T07:35:16Z</dcterms:modified>
  <cp:category/>
  <cp:version/>
  <cp:contentType/>
  <cp:contentStatus/>
</cp:coreProperties>
</file>