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000" activeTab="0"/>
  </bookViews>
  <sheets>
    <sheet name="EN Com.Spec." sheetId="1" r:id="rId1"/>
    <sheet name="NL Com.Spec." sheetId="2" r:id="rId2"/>
    <sheet name="FR Com.Spec." sheetId="3" r:id="rId3"/>
    <sheet name="Allergens EN NL FR" sheetId="4" r:id="rId4"/>
  </sheets>
  <definedNames>
    <definedName name="_xlnm.Print_Area" localSheetId="0">'EN Com.Spec.'!$A$1:$E$44</definedName>
  </definedNames>
  <calcPr fullCalcOnLoad="1"/>
</workbook>
</file>

<file path=xl/sharedStrings.xml><?xml version="1.0" encoding="utf-8"?>
<sst xmlns="http://schemas.openxmlformats.org/spreadsheetml/2006/main" count="338" uniqueCount="246">
  <si>
    <t>Productnaam</t>
  </si>
  <si>
    <t>per 100 gram product</t>
  </si>
  <si>
    <t>+/-</t>
  </si>
  <si>
    <t>EAN code</t>
  </si>
  <si>
    <t>PRODUCT INFORMATIE</t>
  </si>
  <si>
    <t>Artikel nummer</t>
  </si>
  <si>
    <t>Voedingswaarde</t>
  </si>
  <si>
    <t>Energie</t>
  </si>
  <si>
    <t>Eiwit</t>
  </si>
  <si>
    <t>Koolhydraten</t>
  </si>
  <si>
    <t>(waarvan suikers)</t>
  </si>
  <si>
    <t>Vet</t>
  </si>
  <si>
    <t>(waarvan verzadigd vet)</t>
  </si>
  <si>
    <t>Voedingsvezel</t>
  </si>
  <si>
    <t>Natrium</t>
  </si>
  <si>
    <t>Totaal kiemgetal</t>
  </si>
  <si>
    <t>g</t>
  </si>
  <si>
    <t>Land van herkomst</t>
  </si>
  <si>
    <t>Analytische kenmerken</t>
  </si>
  <si>
    <t>Gisten en schimmels</t>
  </si>
  <si>
    <t>Bereiding /dosering</t>
  </si>
  <si>
    <t>Microbiologische data</t>
  </si>
  <si>
    <t>Productomschrijving/ Toepassingsmogelijkheden</t>
  </si>
  <si>
    <t>Verpakkings soort/afmeting</t>
  </si>
  <si>
    <t>Geschikt voor:</t>
  </si>
  <si>
    <t>Codering op verpakking</t>
  </si>
  <si>
    <t>Houdbaarheid/bewaarcondities</t>
  </si>
  <si>
    <t>Ingrediëntendeclaratie</t>
  </si>
  <si>
    <t>GMO</t>
  </si>
  <si>
    <t>PRODUCT INFORMATION</t>
  </si>
  <si>
    <t>Article number</t>
  </si>
  <si>
    <t>Ingrediënt declaration</t>
  </si>
  <si>
    <t>Energy</t>
  </si>
  <si>
    <t>Protein</t>
  </si>
  <si>
    <t>Nutritional data</t>
  </si>
  <si>
    <t>Fat</t>
  </si>
  <si>
    <t>Product description/ Usage</t>
  </si>
  <si>
    <t>Preparation / Dosing</t>
  </si>
  <si>
    <t>Microbiological data</t>
  </si>
  <si>
    <t>Total plate count</t>
  </si>
  <si>
    <t>Moulds and Yeast</t>
  </si>
  <si>
    <t>Analytical data</t>
  </si>
  <si>
    <t>All used ingredients are non-GMO or non-GMO by IP based upon suppliers certificates.</t>
  </si>
  <si>
    <t>Suitable for:</t>
  </si>
  <si>
    <t>Coding on packaging</t>
  </si>
  <si>
    <t>Shelf life/Storage conditions</t>
  </si>
  <si>
    <t>Product name</t>
  </si>
  <si>
    <t>Carbohydrates</t>
  </si>
  <si>
    <t>(sugars)</t>
  </si>
  <si>
    <t>(saturated fat)</t>
  </si>
  <si>
    <t>Fibre</t>
  </si>
  <si>
    <t>Sodium</t>
  </si>
  <si>
    <t xml:space="preserve">Packaging material/dimensions </t>
  </si>
  <si>
    <t>Netto inhoud/Uitlekgewicht</t>
  </si>
  <si>
    <t>Net weight/Drained weight</t>
  </si>
  <si>
    <t>Country of origine</t>
  </si>
  <si>
    <t>primair</t>
  </si>
  <si>
    <t>soort</t>
  </si>
  <si>
    <t>gewicht</t>
  </si>
  <si>
    <t>secondair</t>
  </si>
  <si>
    <t>tertiair</t>
  </si>
  <si>
    <t>afmetingen</t>
  </si>
  <si>
    <t>dimensions</t>
  </si>
  <si>
    <t>weight</t>
  </si>
  <si>
    <t>type,sort</t>
  </si>
  <si>
    <t>Alle gebruikte grondstoffen zijn non GMO of non GMO by IP volgens verklaringen van onze leveranciers</t>
  </si>
  <si>
    <t>Enterobacteriën</t>
  </si>
  <si>
    <t>Enterobacteriaceae</t>
  </si>
  <si>
    <t>Ingangsdatum:</t>
  </si>
  <si>
    <t>per 100 gram bereid product</t>
  </si>
  <si>
    <t>Droge stof</t>
  </si>
  <si>
    <t>Brix</t>
  </si>
  <si>
    <t>Salmonellae</t>
  </si>
  <si>
    <t>Dry matter</t>
  </si>
  <si>
    <t>Salmonella</t>
  </si>
  <si>
    <t>per 100 gram prepared product</t>
  </si>
  <si>
    <t>kJ / kcal</t>
  </si>
  <si>
    <t>The product is produced according to the Dutch and EU-legislation.</t>
  </si>
  <si>
    <t>Het product is geproduceerd i.o.m. de Nederlandse en EU-wetgeving.</t>
  </si>
  <si>
    <t>kve/g</t>
  </si>
  <si>
    <t>per 25 g</t>
  </si>
  <si>
    <t>cfu/g</t>
  </si>
  <si>
    <t>Staphylococcus aureus</t>
  </si>
  <si>
    <t xml:space="preserve">Vegetarisch: </t>
  </si>
  <si>
    <t xml:space="preserve">Veganistisch:  </t>
  </si>
  <si>
    <t xml:space="preserve">Halal:  </t>
  </si>
  <si>
    <t xml:space="preserve">Kosher badatz: </t>
  </si>
  <si>
    <t>Vegetarian:</t>
  </si>
  <si>
    <t>Vegan:</t>
  </si>
  <si>
    <t>%</t>
  </si>
  <si>
    <t>°</t>
  </si>
  <si>
    <t>days after opening.</t>
  </si>
  <si>
    <t>Production in:</t>
  </si>
  <si>
    <t>months after production.</t>
  </si>
  <si>
    <t>dagen na openen.</t>
  </si>
  <si>
    <t>Productie in:</t>
  </si>
  <si>
    <t>maanden af productie.</t>
  </si>
  <si>
    <t>Nom du produit</t>
  </si>
  <si>
    <t>Numéro d'article</t>
  </si>
  <si>
    <t>Poids net / poids net égoutté</t>
  </si>
  <si>
    <t>Code EAN</t>
  </si>
  <si>
    <t>Déclaration d'ingrédients</t>
  </si>
  <si>
    <t>INFORMATION DE PRODUIT</t>
  </si>
  <si>
    <t xml:space="preserve">Date d'entrée en vigueur: </t>
  </si>
  <si>
    <t>Protéines</t>
  </si>
  <si>
    <t>Glucides</t>
  </si>
  <si>
    <t>(dont sucres)</t>
  </si>
  <si>
    <t>Lipides</t>
  </si>
  <si>
    <t>(dont lipides saturés)</t>
  </si>
  <si>
    <t>Fibres alimentaires</t>
  </si>
  <si>
    <t>Description du produit / Possibilités d'application</t>
  </si>
  <si>
    <t>Préparation / dosage</t>
  </si>
  <si>
    <t>Données microbiologiques</t>
  </si>
  <si>
    <t>Teneur bactérienne totale</t>
  </si>
  <si>
    <t>Levures et moisissures</t>
  </si>
  <si>
    <t>Salmonelles</t>
  </si>
  <si>
    <t>Entérobactéries</t>
  </si>
  <si>
    <t>Caractéristiques analytiques</t>
  </si>
  <si>
    <t>Substance sèche</t>
  </si>
  <si>
    <t xml:space="preserve">Convient pour : </t>
  </si>
  <si>
    <t xml:space="preserve">Casher badatz: </t>
  </si>
  <si>
    <t>OGM</t>
  </si>
  <si>
    <t>Toutes les substances utilisées ne contiennent pas d'OGM ou d'OGM à identité préservée suivant les déclarations de nos fournisseurs.</t>
  </si>
  <si>
    <t>Code sur l'emballage</t>
  </si>
  <si>
    <t>Conservation / conditions de conservation</t>
  </si>
  <si>
    <t>Type d'emballage / dimensions</t>
  </si>
  <si>
    <t>Pays d'origine</t>
  </si>
  <si>
    <t>type</t>
  </si>
  <si>
    <t>poids</t>
  </si>
  <si>
    <t>pour 25 g</t>
  </si>
  <si>
    <t>Végétarien</t>
  </si>
  <si>
    <t>Végétalien</t>
  </si>
  <si>
    <t xml:space="preserve">Effectivedate: </t>
  </si>
  <si>
    <t>Cow's milk protein/Koemelkeiwit/Protéines du lait de vache</t>
  </si>
  <si>
    <t>Lactose/Lactose/Lactose</t>
  </si>
  <si>
    <t>Chicken egg/Kippenei eiwit/Protéines d'oeufs de poule</t>
  </si>
  <si>
    <t>Wheat/Tarwe/Froment</t>
  </si>
  <si>
    <t>Rye/Rogge/Seigle</t>
  </si>
  <si>
    <t>Beef/Rundvlees/Boeuf</t>
  </si>
  <si>
    <t>Pork/Varkensvlees/Porc</t>
  </si>
  <si>
    <t>Chicken/Kippenvlees/Poulet</t>
  </si>
  <si>
    <t>Fish/Vis/Poisson</t>
  </si>
  <si>
    <t>Shelfish&amp;Crustaceans/Schaal-&amp;schelpdier/Mollusques et crustacés</t>
  </si>
  <si>
    <t>Maize/Maïs/Maïs</t>
  </si>
  <si>
    <t>Cacoa/Cacao/Cacao</t>
  </si>
  <si>
    <t>Legumes-pulses/Peulvruchten/Légumineuses</t>
  </si>
  <si>
    <t>Nuts/Noten/Noix</t>
  </si>
  <si>
    <t>Nut oil/Notenolie/Huile de noix</t>
  </si>
  <si>
    <t>Peanuts/Pinda/Arachides</t>
  </si>
  <si>
    <t>Peanut oil/Pindaolie/Huile d'arachide</t>
  </si>
  <si>
    <t>Sesame/Sesam/Sésame</t>
  </si>
  <si>
    <t>Sesame oil/Sesamolie/Huile de sésame</t>
  </si>
  <si>
    <t>Coriander/Koriander/Coriandre</t>
  </si>
  <si>
    <t>Celery/Selderij/Céleri</t>
  </si>
  <si>
    <t>Carrot/Wortel/Carotte</t>
  </si>
  <si>
    <t>Lupine/Lupine/Lupine</t>
  </si>
  <si>
    <t>Mustard/Mosterd/Moutarde</t>
  </si>
  <si>
    <t>English/Nederlands/Français</t>
  </si>
  <si>
    <t>Article no./Artikelnr./Numéro d'article</t>
  </si>
  <si>
    <t>Net weight/Netto inhoud/Poids net / poids net égoutté</t>
  </si>
  <si>
    <t>EAN code/Code EAN</t>
  </si>
  <si>
    <t>Bacillus cereus</t>
  </si>
  <si>
    <t>Bacillus Cereus</t>
  </si>
  <si>
    <t>Effectivedate/Ingangsdatum/Date d'entrée en vigueur:</t>
  </si>
  <si>
    <t>ALLERGENS / ALLERGENEN / ALLERGÈNES</t>
  </si>
  <si>
    <t>secundair</t>
  </si>
  <si>
    <t>tertiaire</t>
  </si>
  <si>
    <t>secondaire</t>
  </si>
  <si>
    <t>primaire</t>
  </si>
  <si>
    <t>+ allergen is present/allergeen is aanwezig/présence d'allergènes</t>
  </si>
  <si>
    <t xml:space="preserve"> - allergen is absent/allergeen is afwezig/absence d'allergènes</t>
  </si>
  <si>
    <t>mois à partir production.</t>
  </si>
  <si>
    <t>jour suivant l’ouverture</t>
  </si>
  <si>
    <t>Fabriqué:</t>
  </si>
  <si>
    <t>Acide</t>
  </si>
  <si>
    <t>Acid</t>
  </si>
  <si>
    <t>Zuren</t>
  </si>
  <si>
    <t>par 100 grammes de produit</t>
  </si>
  <si>
    <t>Valeur nutritive</t>
  </si>
  <si>
    <t>par 100 grammes de produit préparé</t>
  </si>
  <si>
    <t>Énergie</t>
  </si>
  <si>
    <t>Le produit est fabriqué e.a. selon la législation européenne.</t>
  </si>
  <si>
    <t>box</t>
  </si>
  <si>
    <t>doos</t>
  </si>
  <si>
    <t>mg</t>
  </si>
  <si>
    <t>&lt; 100.000</t>
  </si>
  <si>
    <t>&lt; 1000</t>
  </si>
  <si>
    <t>&lt; 100</t>
  </si>
  <si>
    <t>absent</t>
  </si>
  <si>
    <t>&gt; 86</t>
  </si>
  <si>
    <t>Length</t>
  </si>
  <si>
    <t>no</t>
  </si>
  <si>
    <t>Board box + LDPE</t>
  </si>
  <si>
    <t>Lengte</t>
  </si>
  <si>
    <t>doos + LDPE  zak</t>
  </si>
  <si>
    <t>boîte</t>
  </si>
  <si>
    <t>Boîte + LDPE sac</t>
  </si>
  <si>
    <t>-</t>
  </si>
  <si>
    <t>+</t>
  </si>
  <si>
    <t>longueur</t>
  </si>
  <si>
    <t>width</t>
  </si>
  <si>
    <t>yes</t>
  </si>
  <si>
    <t xml:space="preserve">Durum wheat semolina
May contain traces of chicken egg.
</t>
  </si>
  <si>
    <t>Tarwegriesmeel.
Kan sporen bevatten van kippenei.</t>
  </si>
  <si>
    <t>semoule de blé dur
Peut contenir des traces d'oeuf de poule.</t>
  </si>
  <si>
    <t>breedte</t>
  </si>
  <si>
    <t>largeur</t>
  </si>
  <si>
    <t>3 kg e</t>
  </si>
  <si>
    <t>yes/no</t>
  </si>
  <si>
    <t>Soy protein/Soja eiwit/Protéines de soja</t>
  </si>
  <si>
    <t>Soy lecithin/Soja lecithine/Lécithine de soja</t>
  </si>
  <si>
    <t>Glutamate/Glutaminaat/Glutamine 
E620 - E625</t>
  </si>
  <si>
    <r>
      <t>Gluten/Gluten/Gluten</t>
    </r>
    <r>
      <rPr>
        <b/>
        <sz val="14"/>
        <rFont val="Arial"/>
        <family val="2"/>
      </rPr>
      <t>*</t>
    </r>
  </si>
  <si>
    <t>Sulfite/Sulfiet/Sulfite E220 - E228 
&gt; 10 ppm</t>
  </si>
  <si>
    <t>% recyclable</t>
  </si>
  <si>
    <t>% recyclebaar</t>
  </si>
  <si>
    <t xml:space="preserve">Gluten free (gluten &lt; 20ppm) </t>
  </si>
  <si>
    <t>Glutenvrij (gluten &lt; 20ppm)</t>
  </si>
  <si>
    <t>Sans gluten (gluten &lt;20 ppm)</t>
  </si>
  <si>
    <t xml:space="preserve">* Gluten free (gluten &lt; 20ppm)
  Glutenvrij (gluten &lt; 20ppm)
  Sans gluten (gluten &lt;20ppm) </t>
  </si>
  <si>
    <t>Honig Prof. Farfalle 3kg NL BE</t>
  </si>
  <si>
    <t>74001181NL; 74001294 BE</t>
  </si>
  <si>
    <t>1500/ 355</t>
  </si>
  <si>
    <t xml:space="preserve">Pour the pasta in plenty amount of boiling water, while stirring,  and keep stirring till the water is boilling again. Add, if desired, salt or Honig Professional meat bouillon, according to your taste. Boil the pasta in ca. 11 minutes until done. For smaller amouts (ca.0.5 kg) use a longer cooking time (ca. 12 minutes). Drain or place in au bain marie and add some oil. For usage on a later time, rince with cold water. </t>
  </si>
  <si>
    <t>&lt; 500</t>
  </si>
  <si>
    <t>&lt;100</t>
  </si>
  <si>
    <t xml:space="preserve">cfu/g </t>
  </si>
  <si>
    <t>± 3.0 mm</t>
  </si>
  <si>
    <t>± 2.0 mm.</t>
  </si>
  <si>
    <t>Inner PP liners: BBE and Lot number
Box: BBE**, Lotcode: 12345 number*, Heinz EPN number. 
* = Lot number: last 5 numbers of SAP order number of Soubry
** MM-YYYY</t>
  </si>
  <si>
    <t>300x200x230 mm</t>
  </si>
  <si>
    <t>dimensions outer</t>
  </si>
  <si>
    <t>290 + 30 g</t>
  </si>
  <si>
    <t>Belgium</t>
  </si>
  <si>
    <t>Strooi de farfalle al roerend in ruim kokend water en blijf roeren tot het water weer kookt. Voeg desgewenst zout of Honig Professional vleesbouillon naar smaak toe. Kook de farfalle in ca. 11 minuten gaar. Voor kleinere hoeveelheden  (ca. 0.5 kg) een langere kooktijd (ca. 12 minuten). Laat de farfalle uitlekken of in de au bain marie staan en voeg wat olie toe. Voor de verwerking op een later tijdstip, na het koken eerst koud spoelen.</t>
  </si>
  <si>
    <t>PP binnenzak: THT en Lot nummer
Doos: THT**, Lotcode: 12345 nummer*, Heinz EPN nummer. 
* = Lot nummer: laatste 5 nummers van SAP order nummer van Soubry
** MM-JJJJ</t>
  </si>
  <si>
    <t>België</t>
  </si>
  <si>
    <t>Farfalle is pasta in the shape of a butterfly with corrugated edges, made of durum  semolina first quality  and chicken-egg white, which cooks in 11 minutes. Packed in a 6 colour carton box with 1 inner plastic bag containing 3 kg pasta.</t>
  </si>
  <si>
    <t>Farfalle is deegwaar in de vorm van een vlinder met gekartelde randen, gemaakt van durum  tarwegries eerste kwaliteit  en kippenei-eiwit, met een kooktijd van 11 minuten. Verpakt in een 6 kleurige doos met 1 plastic binnenzak met 3 kg deegwaar.</t>
  </si>
  <si>
    <t>Farfalle est une pâte sous la forme d’un papillon avec des bords dentelés, préparé à partir de semoule de blé dur première qualité et blanc d’œuf de poule. Temps de cuisson est 11 minutes. Emballé dans une boîte 6-couleur contenant 1 sac en plastique avec 3 kg de pâte.</t>
  </si>
  <si>
    <t>Plongez les farfalle dans une grande quantité d’eau bouillante et continuez à remuer jusqu’ à  la reprise de l’ébullition. Ajoutez du sel ou du bouillon de viande de Honig Professional selon votre goût. Faites cuire les farfalle pendant 11 minutes environ. Pour une quantité inférieure (0.5 kg environ), prolongez la cuisson (12 minutes environ). Egouttez les farfalle ou les conserver au bain- marie et ajoutez un peu d’huile. En cas d’utilisation ultérieure, rincez à l’eau froide après cuisson.</t>
  </si>
  <si>
    <t>Sur sac: DLC et numéro de commande
Boîte: DLC**, Numéro de commande: 12345 numéro*, Heinz EPN numéro. 
* = Numéro de commande: Dernier 5 numéro's de SAP numéro de commande de Soubry
** MM-AAAA</t>
  </si>
  <si>
    <t>Belgique</t>
  </si>
  <si>
    <t>100% + 0%</t>
  </si>
  <si>
    <t>(*)</t>
  </si>
  <si>
    <t>(*) may contain allergen/kan allergeen bevatten/peuvent contenir des allergènes</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</si>
</sst>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 #,##0_-;_-* #,##0\-;_-* &quot;-&quot;_-;_-@_-"/>
    <numFmt numFmtId="178" formatCode="_-&quot;fl&quot;\ * #,##0.00_-;_-&quot;fl&quot;\ * #,##0.00\-;_-&quot;fl&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Ja&quot;;&quot;Ja&quot;;&quot;Nee&quot;"/>
    <numFmt numFmtId="189" formatCode="&quot;Waar&quot;;&quot;Waar&quot;;&quot;Niet waar&quot;"/>
    <numFmt numFmtId="190" formatCode="&quot;Aan&quot;;&quot;Aan&quot;;&quot;Uit&quot;"/>
    <numFmt numFmtId="191" formatCode="dd\-mm\-yy"/>
    <numFmt numFmtId="192" formatCode="&quot;€&quot;\ #,##0_-;&quot;€&quot;\ #,##0\-"/>
    <numFmt numFmtId="193" formatCode="&quot;€&quot;\ #,##0_-;[Red]&quot;€&quot;\ #,##0\-"/>
    <numFmt numFmtId="194" formatCode="&quot;€&quot;\ #,##0.00_-;&quot;€&quot;\ #,##0.00\-"/>
    <numFmt numFmtId="195" formatCode="&quot;€&quot;\ #,##0.00_-;[Red]&quot;€&quot;\ #,##0.00\-"/>
    <numFmt numFmtId="196" formatCode="_-&quot;€&quot;\ * #,##0_-;_-&quot;€&quot;\ * #,##0\-;_-&quot;€&quot;\ * &quot;-&quot;_-;_-@_-"/>
    <numFmt numFmtId="197" formatCode="_-&quot;€&quot;\ * #,##0.00_-;_-&quot;€&quot;\ * #,##0.00\-;_-&quot;€&quot;\ * &quot;-&quot;??_-;_-@_-"/>
    <numFmt numFmtId="198" formatCode="0.0"/>
  </numFmts>
  <fonts count="43">
    <font>
      <sz val="10"/>
      <name val="Arial"/>
      <family val="0"/>
    </font>
    <font>
      <b/>
      <sz val="22"/>
      <name val="Arial"/>
      <family val="2"/>
    </font>
    <font>
      <sz val="9"/>
      <name val="Univers"/>
      <family val="2"/>
    </font>
    <font>
      <b/>
      <sz val="14"/>
      <name val="Arial"/>
      <family val="2"/>
    </font>
    <font>
      <sz val="14"/>
      <name val="Arial"/>
      <family val="2"/>
    </font>
    <font>
      <sz val="12"/>
      <name val="Arial"/>
      <family val="2"/>
    </font>
    <font>
      <u val="single"/>
      <sz val="10"/>
      <color indexed="12"/>
      <name val="Arial"/>
      <family val="0"/>
    </font>
    <font>
      <u val="single"/>
      <sz val="10"/>
      <color indexed="36"/>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lightGray">
        <bgColor indexed="22"/>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thin"/>
      <right style="thin"/>
      <top style="medium"/>
      <bottom style="thin"/>
    </border>
    <border>
      <left style="thin"/>
      <right style="medium"/>
      <top style="medium"/>
      <bottom style="thin"/>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style="thin"/>
      <top style="medium"/>
      <bottom style="thin"/>
    </border>
    <border>
      <left style="medium"/>
      <right style="thin"/>
      <top>
        <color indexed="63"/>
      </top>
      <bottom style="thin"/>
    </border>
    <border>
      <left style="thin"/>
      <right>
        <color indexed="63"/>
      </right>
      <top>
        <color indexed="63"/>
      </top>
      <bottom>
        <color indexed="63"/>
      </bottom>
    </border>
    <border>
      <left style="thin"/>
      <right>
        <color indexed="63"/>
      </right>
      <top style="medium"/>
      <bottom style="medium"/>
    </border>
    <border>
      <left style="thin"/>
      <right style="medium"/>
      <top style="medium"/>
      <bottom>
        <color indexed="63"/>
      </bottom>
    </border>
    <border>
      <left style="thin"/>
      <right>
        <color indexed="63"/>
      </right>
      <top>
        <color indexed="63"/>
      </top>
      <bottom style="medium"/>
    </border>
    <border>
      <left style="thin"/>
      <right style="thin"/>
      <top>
        <color indexed="63"/>
      </top>
      <bottom>
        <color indexed="63"/>
      </bottom>
    </border>
    <border>
      <left style="thin"/>
      <right>
        <color indexed="63"/>
      </right>
      <top style="medium"/>
      <bottom>
        <color indexed="63"/>
      </bottom>
    </border>
    <border>
      <left style="thin"/>
      <right style="thin"/>
      <top style="thin"/>
      <bottom style="thin"/>
    </border>
    <border>
      <left>
        <color indexed="63"/>
      </left>
      <right style="thin"/>
      <top style="medium"/>
      <bottom style="thin"/>
    </border>
    <border>
      <left style="medium"/>
      <right style="thin"/>
      <top style="thin"/>
      <bottom style="thin"/>
    </border>
    <border>
      <left>
        <color indexed="63"/>
      </left>
      <right style="thin"/>
      <top>
        <color indexed="63"/>
      </top>
      <bottom style="medium"/>
    </border>
    <border>
      <left>
        <color indexed="63"/>
      </left>
      <right style="thin"/>
      <top style="medium"/>
      <bottom style="medium"/>
    </border>
    <border>
      <left style="medium"/>
      <right>
        <color indexed="63"/>
      </right>
      <top style="medium"/>
      <bottom style="thin"/>
    </border>
    <border>
      <left style="thin"/>
      <right style="medium"/>
      <top>
        <color indexed="63"/>
      </top>
      <bottom>
        <color indexed="63"/>
      </bottom>
    </border>
    <border>
      <left style="thin"/>
      <right style="medium"/>
      <top>
        <color indexed="63"/>
      </top>
      <bottom style="medium"/>
    </border>
    <border>
      <left style="thin"/>
      <right style="medium"/>
      <top style="thin"/>
      <bottom style="thin"/>
    </border>
    <border>
      <left style="thin"/>
      <right style="thin"/>
      <top>
        <color indexed="63"/>
      </top>
      <bottom style="medium"/>
    </border>
    <border>
      <left style="thin"/>
      <right style="medium"/>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7" fillId="0" borderId="0" applyNumberFormat="0" applyFill="0" applyBorder="0" applyAlignment="0" applyProtection="0"/>
    <xf numFmtId="0" fontId="31" fillId="28" borderId="0" applyNumberFormat="0" applyBorder="0" applyAlignment="0" applyProtection="0"/>
    <xf numFmtId="0" fontId="6" fillId="0" borderId="0" applyNumberFormat="0" applyFill="0" applyBorder="0" applyAlignment="0" applyProtection="0"/>
    <xf numFmtId="0" fontId="3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301">
    <xf numFmtId="0" fontId="0" fillId="0" borderId="0" xfId="0" applyAlignment="1">
      <alignment/>
    </xf>
    <xf numFmtId="0" fontId="0" fillId="0" borderId="0" xfId="0" applyBorder="1" applyAlignment="1">
      <alignment/>
    </xf>
    <xf numFmtId="0" fontId="0" fillId="0" borderId="0" xfId="0" applyFont="1" applyFill="1" applyBorder="1" applyAlignment="1" quotePrefix="1">
      <alignment/>
    </xf>
    <xf numFmtId="0" fontId="2" fillId="0" borderId="0" xfId="0" applyFont="1" applyAlignment="1">
      <alignment/>
    </xf>
    <xf numFmtId="0" fontId="4" fillId="0" borderId="10" xfId="0" applyFont="1" applyBorder="1" applyAlignment="1">
      <alignment horizontal="left" vertical="top" wrapText="1"/>
    </xf>
    <xf numFmtId="0" fontId="3" fillId="0" borderId="11" xfId="0" applyFont="1" applyBorder="1" applyAlignment="1" quotePrefix="1">
      <alignment horizontal="center"/>
    </xf>
    <xf numFmtId="0" fontId="3" fillId="0" borderId="12" xfId="0" applyFont="1" applyBorder="1" applyAlignment="1" quotePrefix="1">
      <alignment horizontal="center"/>
    </xf>
    <xf numFmtId="0" fontId="3" fillId="0" borderId="13" xfId="0" applyFont="1" applyBorder="1" applyAlignment="1">
      <alignment/>
    </xf>
    <xf numFmtId="0" fontId="3" fillId="0" borderId="13" xfId="0" applyFont="1" applyBorder="1" applyAlignment="1">
      <alignment vertical="top"/>
    </xf>
    <xf numFmtId="0" fontId="3" fillId="0" borderId="14" xfId="0" applyFont="1" applyBorder="1" applyAlignment="1">
      <alignment horizontal="left" vertical="top"/>
    </xf>
    <xf numFmtId="0" fontId="4" fillId="0" borderId="10" xfId="0" applyFont="1" applyBorder="1" applyAlignment="1">
      <alignment horizontal="left" vertical="top"/>
    </xf>
    <xf numFmtId="0" fontId="4" fillId="0" borderId="15" xfId="0" applyFont="1" applyBorder="1" applyAlignment="1">
      <alignment vertical="top"/>
    </xf>
    <xf numFmtId="0" fontId="3" fillId="0" borderId="14" xfId="0" applyFont="1" applyBorder="1" applyAlignment="1">
      <alignment horizontal="left" vertical="top" wrapText="1"/>
    </xf>
    <xf numFmtId="0" fontId="3" fillId="0" borderId="16" xfId="0" applyFont="1" applyBorder="1" applyAlignment="1">
      <alignment horizontal="left" vertical="top" wrapText="1"/>
    </xf>
    <xf numFmtId="0" fontId="4" fillId="0" borderId="17" xfId="0" applyFont="1" applyBorder="1" applyAlignment="1">
      <alignment vertical="top" wrapText="1"/>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14" xfId="0" applyFont="1" applyBorder="1" applyAlignment="1">
      <alignment vertical="top"/>
    </xf>
    <xf numFmtId="0" fontId="4" fillId="0" borderId="20" xfId="0" applyFont="1" applyBorder="1" applyAlignment="1">
      <alignment vertical="top" wrapText="1"/>
    </xf>
    <xf numFmtId="0" fontId="4" fillId="0" borderId="19" xfId="0" applyFont="1" applyBorder="1" applyAlignment="1">
      <alignment vertical="top"/>
    </xf>
    <xf numFmtId="0" fontId="4" fillId="0" borderId="19" xfId="0" applyFont="1" applyBorder="1" applyAlignment="1">
      <alignment vertical="top" wrapText="1"/>
    </xf>
    <xf numFmtId="0" fontId="4" fillId="0" borderId="16" xfId="0" applyFont="1" applyBorder="1" applyAlignment="1">
      <alignment vertical="top" wrapText="1"/>
    </xf>
    <xf numFmtId="0" fontId="4" fillId="0" borderId="18" xfId="0" applyFont="1" applyBorder="1" applyAlignment="1">
      <alignment wrapText="1"/>
    </xf>
    <xf numFmtId="0" fontId="4" fillId="0" borderId="21" xfId="0" applyFont="1" applyBorder="1" applyAlignment="1">
      <alignment vertical="top" wrapText="1"/>
    </xf>
    <xf numFmtId="0" fontId="4" fillId="0" borderId="0" xfId="0" applyFont="1" applyBorder="1" applyAlignment="1">
      <alignment vertical="top"/>
    </xf>
    <xf numFmtId="0" fontId="4" fillId="0" borderId="22" xfId="0" applyFont="1" applyBorder="1" applyAlignment="1">
      <alignment vertical="top"/>
    </xf>
    <xf numFmtId="0" fontId="4" fillId="0" borderId="23" xfId="0" applyFont="1" applyBorder="1" applyAlignment="1">
      <alignment vertical="top"/>
    </xf>
    <xf numFmtId="0" fontId="4" fillId="0" borderId="11" xfId="0" applyFont="1" applyBorder="1" applyAlignment="1">
      <alignment/>
    </xf>
    <xf numFmtId="0" fontId="4" fillId="0" borderId="12" xfId="0" applyFont="1" applyBorder="1" applyAlignment="1">
      <alignment/>
    </xf>
    <xf numFmtId="0" fontId="4" fillId="0" borderId="24" xfId="0" applyFont="1" applyBorder="1" applyAlignment="1">
      <alignment vertical="top" wrapText="1"/>
    </xf>
    <xf numFmtId="0" fontId="4" fillId="0" borderId="16" xfId="0" applyFont="1" applyBorder="1" applyAlignment="1">
      <alignment vertical="top"/>
    </xf>
    <xf numFmtId="0" fontId="4" fillId="0" borderId="17" xfId="0" applyFont="1" applyBorder="1" applyAlignment="1">
      <alignment horizontal="right" vertical="top"/>
    </xf>
    <xf numFmtId="0" fontId="4" fillId="0" borderId="25" xfId="0" applyFont="1" applyBorder="1" applyAlignment="1">
      <alignment vertical="top" wrapText="1"/>
    </xf>
    <xf numFmtId="0" fontId="5" fillId="0" borderId="26" xfId="0" applyFont="1" applyBorder="1" applyAlignment="1">
      <alignment horizontal="right"/>
    </xf>
    <xf numFmtId="0" fontId="4" fillId="0" borderId="25" xfId="0" applyFont="1" applyBorder="1" applyAlignment="1">
      <alignment horizontal="left"/>
    </xf>
    <xf numFmtId="0" fontId="4" fillId="0" borderId="20" xfId="0" applyFont="1" applyBorder="1" applyAlignment="1">
      <alignment horizontal="left"/>
    </xf>
    <xf numFmtId="0" fontId="4" fillId="0" borderId="17" xfId="0" applyFont="1" applyBorder="1" applyAlignment="1">
      <alignment vertical="top" wrapText="1"/>
    </xf>
    <xf numFmtId="0" fontId="4" fillId="0" borderId="17" xfId="0" applyFont="1" applyFill="1" applyBorder="1" applyAlignment="1">
      <alignment vertical="top" wrapText="1"/>
    </xf>
    <xf numFmtId="0" fontId="4" fillId="0" borderId="16" xfId="0" applyFont="1" applyBorder="1" applyAlignment="1" applyProtection="1">
      <alignment vertical="top" wrapText="1"/>
      <protection/>
    </xf>
    <xf numFmtId="0" fontId="0" fillId="0" borderId="27" xfId="0" applyFont="1" applyBorder="1" applyAlignment="1">
      <alignment/>
    </xf>
    <xf numFmtId="0" fontId="4" fillId="0" borderId="17" xfId="0" applyFont="1" applyFill="1" applyBorder="1" applyAlignment="1">
      <alignment horizontal="left" vertical="top" wrapText="1"/>
    </xf>
    <xf numFmtId="0" fontId="4" fillId="0" borderId="28" xfId="0" applyFont="1" applyBorder="1" applyAlignment="1">
      <alignment/>
    </xf>
    <xf numFmtId="0" fontId="3" fillId="0" borderId="18" xfId="0" applyFont="1" applyBorder="1" applyAlignment="1">
      <alignment horizontal="left" vertical="top" wrapText="1"/>
    </xf>
    <xf numFmtId="0" fontId="4" fillId="0" borderId="29" xfId="0" applyFont="1" applyBorder="1" applyAlignment="1">
      <alignment horizontal="right" vertical="top"/>
    </xf>
    <xf numFmtId="0" fontId="4" fillId="0" borderId="18" xfId="0" applyFont="1" applyBorder="1" applyAlignment="1">
      <alignment horizontal="right" vertical="top"/>
    </xf>
    <xf numFmtId="0" fontId="4" fillId="0" borderId="30" xfId="0" applyFont="1" applyBorder="1" applyAlignment="1">
      <alignment horizontal="right" vertical="top"/>
    </xf>
    <xf numFmtId="0" fontId="4" fillId="0" borderId="26" xfId="0" applyFont="1" applyBorder="1" applyAlignment="1">
      <alignment vertical="top"/>
    </xf>
    <xf numFmtId="0" fontId="4" fillId="0" borderId="31" xfId="0" applyFont="1" applyBorder="1" applyAlignment="1">
      <alignment vertical="top"/>
    </xf>
    <xf numFmtId="0" fontId="4" fillId="0" borderId="32" xfId="0" applyFont="1" applyBorder="1" applyAlignment="1">
      <alignment horizontal="right" vertical="top"/>
    </xf>
    <xf numFmtId="0" fontId="4" fillId="0" borderId="33" xfId="0" applyFont="1" applyBorder="1" applyAlignment="1">
      <alignment/>
    </xf>
    <xf numFmtId="0" fontId="4" fillId="0" borderId="31" xfId="0" applyFont="1" applyBorder="1" applyAlignment="1">
      <alignment/>
    </xf>
    <xf numFmtId="0" fontId="4" fillId="0" borderId="20" xfId="0" applyFont="1" applyBorder="1" applyAlignment="1">
      <alignment horizontal="left" vertical="top" wrapText="1"/>
    </xf>
    <xf numFmtId="0" fontId="3" fillId="0" borderId="18" xfId="0" applyFont="1" applyBorder="1" applyAlignment="1">
      <alignment vertical="top"/>
    </xf>
    <xf numFmtId="0" fontId="4" fillId="0" borderId="20" xfId="0" applyNumberFormat="1" applyFont="1" applyBorder="1" applyAlignment="1">
      <alignment vertical="top"/>
    </xf>
    <xf numFmtId="0" fontId="4" fillId="0" borderId="17" xfId="0" applyNumberFormat="1" applyFont="1" applyBorder="1" applyAlignment="1">
      <alignment horizontal="right" vertical="top"/>
    </xf>
    <xf numFmtId="0" fontId="4" fillId="0" borderId="16" xfId="0" applyNumberFormat="1" applyFont="1" applyBorder="1" applyAlignment="1">
      <alignment horizontal="right" vertical="top"/>
    </xf>
    <xf numFmtId="0" fontId="4" fillId="0" borderId="34" xfId="0" applyNumberFormat="1" applyFont="1" applyBorder="1" applyAlignment="1">
      <alignment horizontal="right" vertical="top"/>
    </xf>
    <xf numFmtId="0" fontId="4" fillId="0" borderId="26" xfId="0" applyFont="1" applyBorder="1" applyAlignment="1">
      <alignment vertical="top" wrapText="1"/>
    </xf>
    <xf numFmtId="0" fontId="4" fillId="0" borderId="29" xfId="0" applyNumberFormat="1" applyFont="1" applyBorder="1" applyAlignment="1">
      <alignment horizontal="right" vertical="top"/>
    </xf>
    <xf numFmtId="0" fontId="3" fillId="0" borderId="13" xfId="0" applyFont="1" applyBorder="1" applyAlignment="1">
      <alignment vertical="top" wrapText="1"/>
    </xf>
    <xf numFmtId="191" fontId="5" fillId="0" borderId="26" xfId="0" applyNumberFormat="1" applyFont="1" applyBorder="1" applyAlignment="1">
      <alignment horizontal="right"/>
    </xf>
    <xf numFmtId="0" fontId="4" fillId="0" borderId="35" xfId="0" applyFont="1" applyBorder="1" applyAlignment="1">
      <alignment vertical="center"/>
    </xf>
    <xf numFmtId="0" fontId="0" fillId="0" borderId="36" xfId="0" applyFont="1" applyBorder="1" applyAlignment="1">
      <alignment/>
    </xf>
    <xf numFmtId="0" fontId="4" fillId="0" borderId="37" xfId="0" applyFont="1" applyBorder="1" applyAlignment="1">
      <alignment vertical="center" wrapText="1"/>
    </xf>
    <xf numFmtId="0" fontId="4" fillId="0" borderId="37" xfId="0" applyFont="1" applyBorder="1" applyAlignment="1">
      <alignment vertical="center"/>
    </xf>
    <xf numFmtId="0" fontId="4" fillId="0" borderId="34" xfId="0" applyFont="1" applyBorder="1" applyAlignment="1">
      <alignment vertical="top"/>
    </xf>
    <xf numFmtId="191" fontId="5" fillId="0" borderId="0" xfId="0" applyNumberFormat="1" applyFont="1" applyBorder="1" applyAlignment="1">
      <alignment horizontal="right" vertical="top"/>
    </xf>
    <xf numFmtId="0" fontId="5" fillId="0" borderId="38" xfId="0" applyFont="1" applyBorder="1" applyAlignment="1">
      <alignment horizontal="right" wrapText="1"/>
    </xf>
    <xf numFmtId="0" fontId="4" fillId="0" borderId="21" xfId="0" applyFont="1" applyBorder="1" applyAlignment="1" applyProtection="1">
      <alignment vertical="top"/>
      <protection/>
    </xf>
    <xf numFmtId="0" fontId="4" fillId="0" borderId="26" xfId="0" applyFont="1" applyBorder="1" applyAlignment="1" applyProtection="1">
      <alignment vertical="top"/>
      <protection/>
    </xf>
    <xf numFmtId="0" fontId="4" fillId="0" borderId="24" xfId="0" applyFont="1" applyBorder="1" applyAlignment="1" applyProtection="1">
      <alignment vertical="top"/>
      <protection/>
    </xf>
    <xf numFmtId="0" fontId="4" fillId="0" borderId="23" xfId="0" applyFont="1" applyBorder="1" applyAlignment="1" applyProtection="1">
      <alignment vertical="top"/>
      <protection/>
    </xf>
    <xf numFmtId="0" fontId="4" fillId="0" borderId="18" xfId="0" applyFont="1" applyBorder="1" applyAlignment="1" applyProtection="1">
      <alignment horizontal="left" vertical="top" wrapText="1"/>
      <protection locked="0"/>
    </xf>
    <xf numFmtId="0" fontId="0" fillId="0" borderId="0" xfId="0" applyAlignment="1" applyProtection="1">
      <alignment/>
      <protection/>
    </xf>
    <xf numFmtId="0" fontId="5" fillId="0" borderId="38" xfId="0" applyFont="1" applyBorder="1" applyAlignment="1" applyProtection="1">
      <alignment horizontal="right" wrapText="1"/>
      <protection/>
    </xf>
    <xf numFmtId="191" fontId="5" fillId="0" borderId="26" xfId="0" applyNumberFormat="1" applyFont="1" applyBorder="1" applyAlignment="1" applyProtection="1">
      <alignment horizontal="right" wrapText="1"/>
      <protection/>
    </xf>
    <xf numFmtId="0" fontId="0" fillId="0" borderId="0" xfId="0" applyBorder="1" applyAlignment="1" applyProtection="1">
      <alignment/>
      <protection/>
    </xf>
    <xf numFmtId="0" fontId="3" fillId="0" borderId="13" xfId="0" applyFont="1" applyBorder="1" applyAlignment="1" applyProtection="1">
      <alignment vertical="top"/>
      <protection/>
    </xf>
    <xf numFmtId="0" fontId="4" fillId="0" borderId="0" xfId="0" applyFont="1" applyBorder="1" applyAlignment="1" applyProtection="1">
      <alignment vertical="top"/>
      <protection/>
    </xf>
    <xf numFmtId="0" fontId="4" fillId="0" borderId="18" xfId="0" applyFont="1" applyBorder="1" applyAlignment="1" applyProtection="1">
      <alignment horizontal="left" vertical="top" wrapText="1"/>
      <protection/>
    </xf>
    <xf numFmtId="0" fontId="4" fillId="0" borderId="30" xfId="0" applyFont="1" applyBorder="1" applyAlignment="1" applyProtection="1">
      <alignment vertical="top" wrapText="1"/>
      <protection/>
    </xf>
    <xf numFmtId="49" fontId="4" fillId="0" borderId="20" xfId="0" applyNumberFormat="1" applyFont="1" applyBorder="1" applyAlignment="1" applyProtection="1">
      <alignment vertical="top" wrapText="1"/>
      <protection/>
    </xf>
    <xf numFmtId="0" fontId="4" fillId="0" borderId="18" xfId="0" applyFont="1" applyBorder="1" applyAlignment="1" applyProtection="1">
      <alignment vertical="top" wrapText="1"/>
      <protection/>
    </xf>
    <xf numFmtId="0" fontId="3" fillId="0" borderId="14" xfId="0" applyFont="1" applyBorder="1" applyAlignment="1" applyProtection="1">
      <alignment horizontal="left" vertical="top"/>
      <protection/>
    </xf>
    <xf numFmtId="0" fontId="4" fillId="0" borderId="10" xfId="0" applyFont="1" applyBorder="1" applyAlignment="1" applyProtection="1">
      <alignment horizontal="left" vertical="top"/>
      <protection/>
    </xf>
    <xf numFmtId="0" fontId="4" fillId="0" borderId="17" xfId="0" applyFont="1" applyBorder="1" applyAlignment="1" applyProtection="1">
      <alignment horizontal="right" vertical="top"/>
      <protection/>
    </xf>
    <xf numFmtId="0" fontId="4" fillId="0" borderId="29" xfId="0" applyFont="1" applyBorder="1" applyAlignment="1" applyProtection="1">
      <alignment horizontal="right" vertical="top"/>
      <protection/>
    </xf>
    <xf numFmtId="0" fontId="4" fillId="0" borderId="22" xfId="0" applyFont="1" applyBorder="1" applyAlignment="1" applyProtection="1">
      <alignment vertical="top"/>
      <protection/>
    </xf>
    <xf numFmtId="0" fontId="4" fillId="0" borderId="15" xfId="0" applyFont="1" applyBorder="1" applyAlignment="1" applyProtection="1">
      <alignment vertical="top"/>
      <protection/>
    </xf>
    <xf numFmtId="0" fontId="4" fillId="0" borderId="26" xfId="0" applyFont="1" applyBorder="1" applyAlignment="1" applyProtection="1">
      <alignment vertical="top"/>
      <protection/>
    </xf>
    <xf numFmtId="0" fontId="4" fillId="0" borderId="23" xfId="0" applyFont="1" applyBorder="1" applyAlignment="1" applyProtection="1">
      <alignment vertical="top"/>
      <protection/>
    </xf>
    <xf numFmtId="0" fontId="3" fillId="0" borderId="14" xfId="0" applyFont="1" applyBorder="1" applyAlignment="1" applyProtection="1">
      <alignment horizontal="left" vertical="top" wrapText="1"/>
      <protection/>
    </xf>
    <xf numFmtId="0" fontId="3" fillId="0" borderId="16" xfId="0" applyFont="1" applyBorder="1" applyAlignment="1" applyProtection="1">
      <alignment horizontal="left" vertical="top" wrapText="1"/>
      <protection/>
    </xf>
    <xf numFmtId="0" fontId="4" fillId="0" borderId="17" xfId="0" applyFont="1" applyBorder="1" applyAlignment="1" applyProtection="1">
      <alignment vertical="top" wrapText="1"/>
      <protection/>
    </xf>
    <xf numFmtId="0" fontId="4" fillId="0" borderId="17" xfId="0" applyFont="1" applyFill="1" applyBorder="1" applyAlignment="1" applyProtection="1">
      <alignment horizontal="left" vertical="top" wrapText="1"/>
      <protection/>
    </xf>
    <xf numFmtId="0" fontId="4" fillId="0" borderId="19" xfId="0" applyFont="1" applyBorder="1" applyAlignment="1" applyProtection="1">
      <alignment vertical="top" wrapText="1"/>
      <protection/>
    </xf>
    <xf numFmtId="0" fontId="4" fillId="0" borderId="10" xfId="0" applyFont="1" applyBorder="1" applyAlignment="1" applyProtection="1">
      <alignment horizontal="left" vertical="top" wrapText="1"/>
      <protection/>
    </xf>
    <xf numFmtId="0" fontId="4" fillId="0" borderId="17" xfId="0" applyFont="1" applyBorder="1" applyAlignment="1" applyProtection="1">
      <alignment/>
      <protection/>
    </xf>
    <xf numFmtId="0" fontId="4" fillId="0" borderId="19" xfId="0" applyFont="1" applyBorder="1" applyAlignment="1" applyProtection="1">
      <alignment/>
      <protection/>
    </xf>
    <xf numFmtId="0" fontId="3" fillId="0" borderId="10" xfId="0" applyFont="1" applyBorder="1" applyAlignment="1" applyProtection="1">
      <alignment horizontal="left" vertical="top" wrapText="1"/>
      <protection/>
    </xf>
    <xf numFmtId="0" fontId="3" fillId="0" borderId="13" xfId="0" applyFont="1" applyBorder="1" applyAlignment="1" applyProtection="1">
      <alignment horizontal="left" vertical="top" wrapText="1"/>
      <protection/>
    </xf>
    <xf numFmtId="0" fontId="4" fillId="0" borderId="39" xfId="0" applyFont="1" applyBorder="1" applyAlignment="1" applyProtection="1">
      <alignment vertical="top" wrapText="1"/>
      <protection/>
    </xf>
    <xf numFmtId="0" fontId="4" fillId="0" borderId="25" xfId="0" applyFont="1" applyBorder="1" applyAlignment="1" applyProtection="1">
      <alignment vertical="top" wrapText="1"/>
      <protection/>
    </xf>
    <xf numFmtId="0" fontId="4" fillId="0" borderId="20" xfId="0" applyFont="1" applyBorder="1" applyAlignment="1" applyProtection="1">
      <alignment vertical="top" wrapText="1"/>
      <protection/>
    </xf>
    <xf numFmtId="0" fontId="4" fillId="0" borderId="32" xfId="0" applyFont="1" applyBorder="1" applyAlignment="1" applyProtection="1">
      <alignment vertical="top" wrapText="1"/>
      <protection/>
    </xf>
    <xf numFmtId="0" fontId="4" fillId="0" borderId="40" xfId="0" applyFont="1" applyBorder="1" applyAlignment="1" applyProtection="1">
      <alignment/>
      <protection/>
    </xf>
    <xf numFmtId="0" fontId="4" fillId="0" borderId="11" xfId="0" applyFont="1" applyBorder="1" applyAlignment="1" applyProtection="1">
      <alignment/>
      <protection/>
    </xf>
    <xf numFmtId="0" fontId="4" fillId="0" borderId="12" xfId="0" applyFont="1" applyBorder="1" applyAlignment="1" applyProtection="1">
      <alignment/>
      <protection/>
    </xf>
    <xf numFmtId="0" fontId="4" fillId="0" borderId="41" xfId="0" applyFont="1" applyBorder="1" applyAlignment="1" applyProtection="1">
      <alignment horizontal="left"/>
      <protection/>
    </xf>
    <xf numFmtId="0" fontId="4" fillId="0" borderId="42" xfId="0" applyFont="1" applyBorder="1" applyAlignment="1" applyProtection="1">
      <alignment horizontal="left"/>
      <protection/>
    </xf>
    <xf numFmtId="0" fontId="4" fillId="0" borderId="18" xfId="0" applyFont="1" applyBorder="1" applyAlignment="1" applyProtection="1">
      <alignment wrapText="1"/>
      <protection/>
    </xf>
    <xf numFmtId="0" fontId="4" fillId="0" borderId="25" xfId="0" applyFont="1" applyBorder="1" applyAlignment="1" applyProtection="1">
      <alignment horizontal="left" vertical="top" wrapText="1"/>
      <protection locked="0"/>
    </xf>
    <xf numFmtId="49" fontId="3" fillId="0" borderId="43" xfId="0" applyNumberFormat="1" applyFont="1" applyBorder="1" applyAlignment="1" applyProtection="1">
      <alignment horizontal="center" vertical="center"/>
      <protection locked="0"/>
    </xf>
    <xf numFmtId="0" fontId="4" fillId="0" borderId="30" xfId="0" applyFont="1" applyBorder="1" applyAlignment="1" applyProtection="1">
      <alignment horizontal="left" vertical="top" wrapText="1"/>
      <protection locked="0"/>
    </xf>
    <xf numFmtId="0" fontId="4" fillId="0" borderId="33" xfId="0" applyFont="1" applyBorder="1" applyAlignment="1">
      <alignment horizontal="left" vertical="top" wrapText="1"/>
    </xf>
    <xf numFmtId="0" fontId="4" fillId="0" borderId="33" xfId="0" applyFont="1" applyBorder="1" applyAlignment="1">
      <alignment horizontal="left"/>
    </xf>
    <xf numFmtId="9" fontId="4" fillId="0" borderId="44" xfId="0" applyNumberFormat="1" applyFont="1" applyBorder="1" applyAlignment="1">
      <alignment horizontal="left"/>
    </xf>
    <xf numFmtId="0" fontId="4" fillId="0" borderId="19" xfId="0" applyFont="1" applyBorder="1" applyAlignment="1" applyProtection="1">
      <alignment horizontal="right" vertical="top"/>
      <protection/>
    </xf>
    <xf numFmtId="0" fontId="4" fillId="0" borderId="32" xfId="0" applyFont="1" applyBorder="1" applyAlignment="1" applyProtection="1">
      <alignment horizontal="right" vertical="top"/>
      <protection/>
    </xf>
    <xf numFmtId="0" fontId="4" fillId="0" borderId="32" xfId="0" applyNumberFormat="1" applyFont="1" applyBorder="1" applyAlignment="1">
      <alignment horizontal="right" vertical="top"/>
    </xf>
    <xf numFmtId="0" fontId="4" fillId="0" borderId="19" xfId="0" applyFont="1" applyBorder="1" applyAlignment="1" applyProtection="1">
      <alignment horizontal="right" vertical="top" wrapText="1"/>
      <protection/>
    </xf>
    <xf numFmtId="0" fontId="4" fillId="0" borderId="17" xfId="0" applyFont="1" applyBorder="1" applyAlignment="1" applyProtection="1">
      <alignment horizontal="right"/>
      <protection/>
    </xf>
    <xf numFmtId="0" fontId="4" fillId="0" borderId="17" xfId="0" applyFont="1" applyBorder="1" applyAlignment="1" applyProtection="1">
      <alignment horizontal="right"/>
      <protection/>
    </xf>
    <xf numFmtId="0" fontId="0" fillId="0" borderId="0" xfId="0" applyFont="1" applyBorder="1" applyAlignment="1">
      <alignment horizontal="right" wrapText="1"/>
    </xf>
    <xf numFmtId="0" fontId="4" fillId="0" borderId="45" xfId="0" applyFont="1" applyBorder="1" applyAlignment="1" applyProtection="1">
      <alignment horizontal="left" vertical="center"/>
      <protection locked="0"/>
    </xf>
    <xf numFmtId="9" fontId="4" fillId="0" borderId="44" xfId="0" applyNumberFormat="1" applyFont="1" applyBorder="1" applyAlignment="1">
      <alignment horizontal="right" vertical="top"/>
    </xf>
    <xf numFmtId="9" fontId="4" fillId="0" borderId="42" xfId="0" applyNumberFormat="1" applyFont="1" applyBorder="1" applyAlignment="1">
      <alignment horizontal="right" vertical="top"/>
    </xf>
    <xf numFmtId="0" fontId="4" fillId="0" borderId="46" xfId="0" applyFont="1" applyBorder="1" applyAlignment="1" applyProtection="1">
      <alignment vertical="center" wrapText="1"/>
      <protection locked="0"/>
    </xf>
    <xf numFmtId="0" fontId="4" fillId="0" borderId="45" xfId="0" applyFont="1" applyBorder="1" applyAlignment="1" applyProtection="1">
      <alignment vertical="center"/>
      <protection locked="0"/>
    </xf>
    <xf numFmtId="0" fontId="4" fillId="0" borderId="33" xfId="0" applyNumberFormat="1" applyFont="1" applyBorder="1" applyAlignment="1">
      <alignment vertical="top"/>
    </xf>
    <xf numFmtId="0" fontId="4" fillId="0" borderId="41" xfId="0" applyNumberFormat="1" applyFont="1" applyBorder="1" applyAlignment="1">
      <alignment vertical="top"/>
    </xf>
    <xf numFmtId="9" fontId="4" fillId="0" borderId="44" xfId="0" applyNumberFormat="1" applyFont="1" applyBorder="1" applyAlignment="1">
      <alignment vertical="top"/>
    </xf>
    <xf numFmtId="9" fontId="4" fillId="0" borderId="42" xfId="0" applyNumberFormat="1" applyFont="1" applyBorder="1" applyAlignment="1">
      <alignment vertical="top"/>
    </xf>
    <xf numFmtId="0" fontId="4" fillId="0" borderId="46" xfId="0" applyFont="1" applyBorder="1" applyAlignment="1" applyProtection="1">
      <alignment horizontal="left" vertical="center"/>
      <protection locked="0"/>
    </xf>
    <xf numFmtId="0" fontId="4" fillId="0" borderId="33" xfId="0" applyFont="1" applyBorder="1" applyAlignment="1">
      <alignment horizontal="left" vertical="top"/>
    </xf>
    <xf numFmtId="0" fontId="4" fillId="0" borderId="33" xfId="0" applyFont="1" applyBorder="1" applyAlignment="1">
      <alignment horizontal="right" vertical="top"/>
    </xf>
    <xf numFmtId="0" fontId="4" fillId="0" borderId="41" xfId="0" applyFont="1" applyBorder="1" applyAlignment="1">
      <alignment horizontal="right" vertical="top"/>
    </xf>
    <xf numFmtId="9" fontId="4" fillId="0" borderId="44" xfId="0" applyNumberFormat="1" applyFont="1" applyBorder="1" applyAlignment="1">
      <alignment horizontal="left" vertical="top"/>
    </xf>
    <xf numFmtId="0" fontId="4" fillId="0" borderId="0" xfId="0" applyFont="1" applyBorder="1" applyAlignment="1">
      <alignment vertical="top" wrapText="1"/>
    </xf>
    <xf numFmtId="0" fontId="4" fillId="0" borderId="0" xfId="0" applyFont="1" applyBorder="1" applyAlignment="1" applyProtection="1">
      <alignment vertical="top"/>
      <protection/>
    </xf>
    <xf numFmtId="0" fontId="4" fillId="0" borderId="47" xfId="0" applyFont="1" applyBorder="1" applyAlignment="1">
      <alignment vertical="top" wrapText="1"/>
    </xf>
    <xf numFmtId="0" fontId="4" fillId="0" borderId="32" xfId="0" applyFont="1" applyBorder="1" applyAlignment="1">
      <alignment vertical="top" wrapText="1"/>
    </xf>
    <xf numFmtId="0" fontId="4" fillId="0" borderId="22" xfId="0" applyFont="1" applyBorder="1" applyAlignment="1" applyProtection="1">
      <alignment vertical="top"/>
      <protection/>
    </xf>
    <xf numFmtId="0" fontId="4" fillId="0" borderId="17" xfId="0" applyFont="1" applyBorder="1" applyAlignment="1">
      <alignment vertical="top"/>
    </xf>
    <xf numFmtId="0" fontId="4" fillId="0" borderId="47" xfId="0" applyFont="1" applyBorder="1" applyAlignment="1" applyProtection="1">
      <alignment vertical="top"/>
      <protection/>
    </xf>
    <xf numFmtId="0" fontId="4" fillId="0" borderId="0" xfId="0" applyFont="1" applyBorder="1" applyAlignment="1">
      <alignment vertical="top"/>
    </xf>
    <xf numFmtId="0" fontId="4" fillId="0" borderId="29" xfId="0" applyFont="1" applyBorder="1" applyAlignment="1">
      <alignment vertical="top"/>
    </xf>
    <xf numFmtId="0" fontId="4" fillId="0" borderId="27" xfId="0" applyFont="1" applyBorder="1" applyAlignment="1">
      <alignment/>
    </xf>
    <xf numFmtId="1" fontId="4" fillId="0" borderId="18" xfId="0" applyNumberFormat="1" applyFont="1" applyBorder="1" applyAlignment="1">
      <alignment horizontal="left"/>
    </xf>
    <xf numFmtId="49" fontId="3" fillId="0" borderId="48" xfId="0" applyNumberFormat="1" applyFont="1" applyBorder="1" applyAlignment="1" applyProtection="1">
      <alignment horizontal="center" vertical="center"/>
      <protection locked="0"/>
    </xf>
    <xf numFmtId="0" fontId="4" fillId="0" borderId="35" xfId="0" applyFont="1" applyBorder="1" applyAlignment="1">
      <alignment vertical="center" wrapText="1"/>
    </xf>
    <xf numFmtId="49" fontId="3" fillId="0" borderId="35" xfId="0" applyNumberFormat="1" applyFont="1" applyBorder="1" applyAlignment="1" applyProtection="1">
      <alignment horizontal="center" vertical="center"/>
      <protection locked="0"/>
    </xf>
    <xf numFmtId="0" fontId="4" fillId="0" borderId="37" xfId="0" applyFont="1" applyFill="1" applyBorder="1" applyAlignment="1">
      <alignment vertical="center"/>
    </xf>
    <xf numFmtId="0" fontId="0" fillId="0" borderId="49" xfId="0" applyBorder="1" applyAlignment="1">
      <alignment/>
    </xf>
    <xf numFmtId="0" fontId="0" fillId="0" borderId="50" xfId="0" applyBorder="1" applyAlignment="1">
      <alignment/>
    </xf>
    <xf numFmtId="0" fontId="0" fillId="0" borderId="17" xfId="0" applyBorder="1" applyAlignment="1">
      <alignment/>
    </xf>
    <xf numFmtId="0" fontId="0" fillId="0" borderId="22" xfId="0" applyBorder="1" applyAlignment="1">
      <alignment/>
    </xf>
    <xf numFmtId="0" fontId="8" fillId="0" borderId="17" xfId="0" applyFont="1" applyBorder="1" applyAlignment="1" quotePrefix="1">
      <alignment/>
    </xf>
    <xf numFmtId="0" fontId="0" fillId="0" borderId="0" xfId="0" applyFont="1" applyBorder="1" applyAlignment="1">
      <alignment/>
    </xf>
    <xf numFmtId="0" fontId="8" fillId="0" borderId="17" xfId="0" applyFont="1" applyFill="1" applyBorder="1" applyAlignment="1" quotePrefix="1">
      <alignment/>
    </xf>
    <xf numFmtId="0" fontId="0" fillId="0" borderId="0" xfId="0" applyFont="1" applyBorder="1" applyAlignment="1" quotePrefix="1">
      <alignment/>
    </xf>
    <xf numFmtId="0" fontId="8" fillId="0" borderId="19" xfId="0" applyFont="1" applyFill="1" applyBorder="1" applyAlignment="1">
      <alignment/>
    </xf>
    <xf numFmtId="0" fontId="0" fillId="0" borderId="26" xfId="0" applyFont="1" applyBorder="1" applyAlignment="1">
      <alignment/>
    </xf>
    <xf numFmtId="0" fontId="0" fillId="0" borderId="23" xfId="0" applyBorder="1" applyAlignment="1">
      <alignment/>
    </xf>
    <xf numFmtId="0" fontId="4" fillId="0" borderId="49" xfId="0" applyNumberFormat="1" applyFont="1" applyBorder="1" applyAlignment="1" applyProtection="1">
      <alignment horizontal="center" vertical="center"/>
      <protection/>
    </xf>
    <xf numFmtId="1" fontId="4" fillId="0" borderId="25" xfId="0" applyNumberFormat="1" applyFont="1" applyBorder="1" applyAlignment="1" applyProtection="1">
      <alignment horizontal="left" vertical="top" wrapText="1"/>
      <protection/>
    </xf>
    <xf numFmtId="1" fontId="4" fillId="0" borderId="39" xfId="0" applyNumberFormat="1" applyFont="1" applyBorder="1" applyAlignment="1">
      <alignment horizontal="left" vertical="top" wrapText="1"/>
    </xf>
    <xf numFmtId="1" fontId="4" fillId="0" borderId="25" xfId="0" applyNumberFormat="1" applyFont="1" applyBorder="1" applyAlignment="1">
      <alignment horizontal="left" vertical="top"/>
    </xf>
    <xf numFmtId="0" fontId="4" fillId="0" borderId="21" xfId="0" applyFont="1" applyBorder="1" applyAlignment="1" applyProtection="1">
      <alignment vertical="top"/>
      <protection/>
    </xf>
    <xf numFmtId="0" fontId="4" fillId="0" borderId="51" xfId="0" applyFont="1" applyBorder="1" applyAlignment="1">
      <alignment vertical="top" wrapText="1"/>
    </xf>
    <xf numFmtId="0" fontId="4" fillId="0" borderId="52" xfId="0" applyFont="1" applyFill="1" applyBorder="1" applyAlignment="1">
      <alignment vertical="center" wrapText="1"/>
    </xf>
    <xf numFmtId="0" fontId="4" fillId="0" borderId="18" xfId="0" applyFont="1" applyBorder="1" applyAlignment="1" applyProtection="1">
      <alignment vertical="top" wrapText="1"/>
      <protection/>
    </xf>
    <xf numFmtId="0" fontId="4" fillId="0" borderId="25" xfId="0" applyFont="1" applyBorder="1" applyAlignment="1" applyProtection="1">
      <alignment vertical="top" wrapText="1"/>
      <protection/>
    </xf>
    <xf numFmtId="0" fontId="0" fillId="0" borderId="25" xfId="0" applyBorder="1" applyAlignment="1" applyProtection="1">
      <alignment vertical="top" wrapText="1"/>
      <protection/>
    </xf>
    <xf numFmtId="0" fontId="0" fillId="0" borderId="20" xfId="0" applyBorder="1" applyAlignment="1" applyProtection="1">
      <alignment vertical="top" wrapText="1"/>
      <protection/>
    </xf>
    <xf numFmtId="0" fontId="4" fillId="0" borderId="14" xfId="0" applyFont="1" applyBorder="1" applyAlignment="1" applyProtection="1">
      <alignment vertical="top"/>
      <protection/>
    </xf>
    <xf numFmtId="0" fontId="0" fillId="0" borderId="16" xfId="0" applyBorder="1" applyAlignment="1" applyProtection="1">
      <alignment vertical="top"/>
      <protection/>
    </xf>
    <xf numFmtId="0" fontId="4" fillId="0" borderId="31" xfId="0" applyFont="1" applyBorder="1" applyAlignment="1" applyProtection="1">
      <alignment vertical="top"/>
      <protection/>
    </xf>
    <xf numFmtId="0" fontId="0" fillId="0" borderId="14" xfId="0" applyBorder="1" applyAlignment="1" applyProtection="1">
      <alignment vertical="top"/>
      <protection/>
    </xf>
    <xf numFmtId="0" fontId="4" fillId="0" borderId="25" xfId="0" applyFont="1" applyBorder="1" applyAlignment="1" applyProtection="1">
      <alignment wrapText="1"/>
      <protection/>
    </xf>
    <xf numFmtId="0" fontId="0" fillId="0" borderId="25" xfId="0" applyBorder="1" applyAlignment="1" applyProtection="1">
      <alignment wrapText="1"/>
      <protection/>
    </xf>
    <xf numFmtId="0" fontId="0" fillId="0" borderId="20" xfId="0" applyBorder="1" applyAlignment="1" applyProtection="1">
      <alignment wrapText="1"/>
      <protection/>
    </xf>
    <xf numFmtId="0" fontId="4" fillId="0" borderId="0" xfId="0" applyFont="1" applyAlignment="1" applyProtection="1">
      <alignment vertical="top"/>
      <protection/>
    </xf>
    <xf numFmtId="0" fontId="0" fillId="0" borderId="0" xfId="0" applyAlignment="1" applyProtection="1">
      <alignment vertical="top"/>
      <protection/>
    </xf>
    <xf numFmtId="0" fontId="0" fillId="0" borderId="22" xfId="0" applyBorder="1" applyAlignment="1" applyProtection="1">
      <alignment vertical="top"/>
      <protection/>
    </xf>
    <xf numFmtId="0" fontId="4" fillId="0" borderId="0" xfId="0" applyFont="1" applyBorder="1" applyAlignment="1" applyProtection="1">
      <alignment vertical="top"/>
      <protection/>
    </xf>
    <xf numFmtId="0" fontId="4" fillId="0" borderId="0" xfId="0" applyFont="1" applyBorder="1" applyAlignment="1" applyProtection="1">
      <alignment horizontal="left"/>
      <protection/>
    </xf>
    <xf numFmtId="0" fontId="0" fillId="0" borderId="0" xfId="0" applyAlignment="1" applyProtection="1">
      <alignment horizontal="left"/>
      <protection/>
    </xf>
    <xf numFmtId="0" fontId="0" fillId="0" borderId="22" xfId="0" applyBorder="1" applyAlignment="1" applyProtection="1">
      <alignment horizontal="left"/>
      <protection/>
    </xf>
    <xf numFmtId="0" fontId="4" fillId="0" borderId="0" xfId="0" applyFont="1" applyBorder="1" applyAlignment="1" applyProtection="1">
      <alignment/>
      <protection/>
    </xf>
    <xf numFmtId="0" fontId="4" fillId="0" borderId="0" xfId="0" applyFont="1" applyAlignment="1" applyProtection="1">
      <alignment/>
      <protection/>
    </xf>
    <xf numFmtId="0" fontId="4" fillId="0" borderId="22" xfId="0" applyFont="1" applyBorder="1" applyAlignment="1" applyProtection="1">
      <alignment/>
      <protection/>
    </xf>
    <xf numFmtId="0" fontId="1" fillId="33" borderId="18" xfId="0" applyFont="1" applyFill="1" applyBorder="1" applyAlignment="1" applyProtection="1">
      <alignment horizontal="center" vertical="center" wrapText="1"/>
      <protection/>
    </xf>
    <xf numFmtId="0" fontId="1" fillId="33" borderId="25" xfId="0" applyFont="1" applyFill="1"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3" fillId="0" borderId="18" xfId="0" applyFont="1" applyBorder="1" applyAlignment="1" applyProtection="1">
      <alignment horizontal="center" vertical="top" wrapText="1"/>
      <protection/>
    </xf>
    <xf numFmtId="0" fontId="3" fillId="0" borderId="25" xfId="0" applyFont="1" applyBorder="1" applyAlignment="1" applyProtection="1">
      <alignment horizontal="center" vertical="top" wrapText="1"/>
      <protection/>
    </xf>
    <xf numFmtId="0" fontId="4" fillId="0" borderId="18" xfId="0" applyFont="1" applyBorder="1" applyAlignment="1">
      <alignment horizontal="left" vertical="top" wrapText="1"/>
    </xf>
    <xf numFmtId="0" fontId="4" fillId="0" borderId="25" xfId="0" applyFont="1" applyBorder="1" applyAlignment="1">
      <alignment horizontal="left" vertical="top" wrapText="1"/>
    </xf>
    <xf numFmtId="0" fontId="0" fillId="0" borderId="25" xfId="0" applyBorder="1" applyAlignment="1">
      <alignment vertical="top" wrapText="1"/>
    </xf>
    <xf numFmtId="0" fontId="0" fillId="0" borderId="20" xfId="0" applyBorder="1" applyAlignment="1">
      <alignment vertical="top" wrapText="1"/>
    </xf>
    <xf numFmtId="0" fontId="5" fillId="0" borderId="26" xfId="0" applyFont="1" applyBorder="1" applyAlignment="1" applyProtection="1">
      <alignment horizontal="right" wrapText="1"/>
      <protection/>
    </xf>
    <xf numFmtId="0" fontId="4" fillId="0" borderId="18" xfId="0" applyFont="1" applyBorder="1" applyAlignment="1">
      <alignment vertical="top" wrapText="1"/>
    </xf>
    <xf numFmtId="0" fontId="4" fillId="0" borderId="25" xfId="0" applyFont="1" applyBorder="1" applyAlignment="1">
      <alignment vertical="top" wrapText="1"/>
    </xf>
    <xf numFmtId="0" fontId="4" fillId="0" borderId="16" xfId="0" applyFont="1" applyBorder="1" applyAlignment="1" applyProtection="1">
      <alignment vertical="top" wrapText="1"/>
      <protection/>
    </xf>
    <xf numFmtId="0" fontId="4" fillId="0" borderId="21" xfId="0" applyFont="1" applyBorder="1" applyAlignment="1" applyProtection="1">
      <alignment vertical="top" wrapText="1"/>
      <protection/>
    </xf>
    <xf numFmtId="0" fontId="0" fillId="0" borderId="24" xfId="0" applyBorder="1" applyAlignment="1" applyProtection="1">
      <alignment vertical="top" wrapText="1"/>
      <protection/>
    </xf>
    <xf numFmtId="0" fontId="3" fillId="0" borderId="14" xfId="0" applyFont="1"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4" fillId="0" borderId="20" xfId="0" applyFont="1" applyBorder="1" applyAlignment="1" applyProtection="1">
      <alignment vertical="top" wrapText="1"/>
      <protection/>
    </xf>
    <xf numFmtId="0" fontId="4" fillId="0" borderId="18" xfId="0" applyFont="1" applyBorder="1" applyAlignment="1" applyProtection="1">
      <alignment vertical="top" wrapText="1"/>
      <protection/>
    </xf>
    <xf numFmtId="0" fontId="4" fillId="0" borderId="26" xfId="0" applyFont="1" applyBorder="1" applyAlignment="1" applyProtection="1">
      <alignment/>
      <protection/>
    </xf>
    <xf numFmtId="0" fontId="0" fillId="0" borderId="26" xfId="0" applyBorder="1" applyAlignment="1">
      <alignment/>
    </xf>
    <xf numFmtId="0" fontId="0" fillId="0" borderId="23" xfId="0" applyBorder="1" applyAlignment="1">
      <alignment/>
    </xf>
    <xf numFmtId="0" fontId="4" fillId="0" borderId="26" xfId="0" applyFont="1" applyBorder="1" applyAlignment="1" applyProtection="1">
      <alignment vertical="top" wrapText="1"/>
      <protection/>
    </xf>
    <xf numFmtId="0" fontId="0" fillId="0" borderId="26" xfId="0" applyBorder="1" applyAlignment="1" applyProtection="1">
      <alignment vertical="top"/>
      <protection/>
    </xf>
    <xf numFmtId="0" fontId="0" fillId="0" borderId="23" xfId="0" applyBorder="1" applyAlignment="1" applyProtection="1">
      <alignment vertical="top"/>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0" fontId="0" fillId="0" borderId="21" xfId="0" applyBorder="1" applyAlignment="1" applyProtection="1">
      <alignment/>
      <protection/>
    </xf>
    <xf numFmtId="0" fontId="0" fillId="0" borderId="24" xfId="0" applyBorder="1" applyAlignment="1" applyProtection="1">
      <alignment/>
      <protection/>
    </xf>
    <xf numFmtId="0" fontId="0" fillId="0" borderId="0" xfId="0" applyAlignment="1" applyProtection="1">
      <alignment/>
      <protection/>
    </xf>
    <xf numFmtId="0" fontId="0" fillId="0" borderId="22" xfId="0" applyBorder="1" applyAlignment="1" applyProtection="1">
      <alignment/>
      <protection/>
    </xf>
    <xf numFmtId="0" fontId="3"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4" fillId="0" borderId="14" xfId="0" applyFont="1" applyBorder="1" applyAlignment="1">
      <alignment vertical="top"/>
    </xf>
    <xf numFmtId="0" fontId="0" fillId="0" borderId="16" xfId="0" applyBorder="1" applyAlignment="1">
      <alignment vertical="top"/>
    </xf>
    <xf numFmtId="0" fontId="1" fillId="33" borderId="16"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3" fillId="0" borderId="18" xfId="0" applyFont="1" applyBorder="1" applyAlignment="1" applyProtection="1">
      <alignment horizontal="center" vertical="top" wrapText="1"/>
      <protection locked="0"/>
    </xf>
    <xf numFmtId="0" fontId="3" fillId="0" borderId="25" xfId="0" applyFont="1" applyBorder="1" applyAlignment="1" applyProtection="1">
      <alignment horizontal="center" vertical="top" wrapText="1"/>
      <protection locked="0"/>
    </xf>
    <xf numFmtId="0" fontId="0" fillId="0" borderId="25" xfId="0" applyBorder="1" applyAlignment="1" applyProtection="1">
      <alignment vertical="top" wrapText="1"/>
      <protection locked="0"/>
    </xf>
    <xf numFmtId="0" fontId="0" fillId="0" borderId="20" xfId="0" applyBorder="1" applyAlignment="1" applyProtection="1">
      <alignment vertical="top" wrapText="1"/>
      <protection locked="0"/>
    </xf>
    <xf numFmtId="0" fontId="4" fillId="0" borderId="18" xfId="0" applyFont="1" applyBorder="1" applyAlignment="1" applyProtection="1">
      <alignment vertical="top" wrapText="1"/>
      <protection locked="0"/>
    </xf>
    <xf numFmtId="0" fontId="4" fillId="0" borderId="25" xfId="0" applyFont="1" applyBorder="1" applyAlignment="1" applyProtection="1">
      <alignment vertical="top" wrapText="1"/>
      <protection locked="0"/>
    </xf>
    <xf numFmtId="0" fontId="4" fillId="0" borderId="16" xfId="0" applyFont="1" applyBorder="1" applyAlignment="1">
      <alignment vertical="top" wrapText="1"/>
    </xf>
    <xf numFmtId="0" fontId="4" fillId="0" borderId="21" xfId="0" applyFont="1" applyBorder="1" applyAlignment="1">
      <alignment vertical="top" wrapText="1"/>
    </xf>
    <xf numFmtId="0" fontId="0" fillId="0" borderId="24" xfId="0" applyBorder="1" applyAlignment="1">
      <alignment vertical="top" wrapText="1"/>
    </xf>
    <xf numFmtId="0" fontId="4" fillId="0" borderId="0" xfId="0" applyFont="1" applyBorder="1" applyAlignment="1">
      <alignment horizontal="left"/>
    </xf>
    <xf numFmtId="0" fontId="4" fillId="0" borderId="22" xfId="0" applyFont="1" applyBorder="1" applyAlignment="1">
      <alignment horizontal="left"/>
    </xf>
    <xf numFmtId="0" fontId="4" fillId="0" borderId="19"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0" fillId="0" borderId="26" xfId="0" applyBorder="1" applyAlignment="1" applyProtection="1">
      <alignment vertical="top" wrapText="1"/>
      <protection locked="0"/>
    </xf>
    <xf numFmtId="0" fontId="0" fillId="0" borderId="23" xfId="0" applyBorder="1" applyAlignment="1" applyProtection="1">
      <alignment vertical="top" wrapText="1"/>
      <protection locked="0"/>
    </xf>
    <xf numFmtId="0" fontId="4" fillId="0" borderId="16" xfId="0" applyFont="1" applyBorder="1" applyAlignment="1">
      <alignment/>
    </xf>
    <xf numFmtId="0" fontId="4" fillId="0" borderId="21" xfId="0" applyFont="1" applyBorder="1" applyAlignment="1">
      <alignment/>
    </xf>
    <xf numFmtId="0" fontId="0" fillId="0" borderId="21" xfId="0" applyBorder="1" applyAlignment="1">
      <alignment/>
    </xf>
    <xf numFmtId="0" fontId="0" fillId="0" borderId="24" xfId="0" applyBorder="1" applyAlignment="1">
      <alignment/>
    </xf>
    <xf numFmtId="0" fontId="4" fillId="0" borderId="0" xfId="0" applyFont="1" applyBorder="1" applyAlignment="1">
      <alignment horizontal="left" vertical="top"/>
    </xf>
    <xf numFmtId="0" fontId="0" fillId="0" borderId="0" xfId="0" applyAlignment="1">
      <alignment horizontal="left" vertical="top"/>
    </xf>
    <xf numFmtId="0" fontId="0" fillId="0" borderId="22" xfId="0" applyBorder="1" applyAlignment="1">
      <alignment horizontal="left" vertical="top"/>
    </xf>
    <xf numFmtId="0" fontId="5" fillId="0" borderId="26" xfId="0" applyFont="1" applyBorder="1" applyAlignment="1">
      <alignment horizontal="right" wrapText="1"/>
    </xf>
    <xf numFmtId="0" fontId="4" fillId="0" borderId="26" xfId="0" applyFont="1" applyBorder="1" applyAlignment="1">
      <alignment vertical="top" wrapText="1"/>
    </xf>
    <xf numFmtId="0" fontId="0" fillId="0" borderId="26" xfId="0" applyBorder="1" applyAlignment="1">
      <alignment vertical="top"/>
    </xf>
    <xf numFmtId="0" fontId="0" fillId="0" borderId="23" xfId="0" applyBorder="1" applyAlignment="1">
      <alignment vertical="top"/>
    </xf>
    <xf numFmtId="0" fontId="4" fillId="0" borderId="18" xfId="0" applyFont="1" applyBorder="1" applyAlignment="1">
      <alignment vertical="top" wrapText="1"/>
    </xf>
    <xf numFmtId="0" fontId="4" fillId="0" borderId="25" xfId="0" applyFont="1" applyBorder="1" applyAlignment="1">
      <alignment vertical="top" wrapText="1"/>
    </xf>
    <xf numFmtId="0" fontId="4" fillId="0" borderId="20" xfId="0" applyFont="1" applyBorder="1" applyAlignment="1">
      <alignment vertical="top" wrapText="1"/>
    </xf>
    <xf numFmtId="0" fontId="4" fillId="0" borderId="25" xfId="0" applyFont="1" applyBorder="1" applyAlignment="1" applyProtection="1">
      <alignment/>
      <protection locked="0"/>
    </xf>
    <xf numFmtId="0" fontId="0" fillId="0" borderId="25" xfId="0" applyBorder="1" applyAlignment="1" applyProtection="1">
      <alignment/>
      <protection locked="0"/>
    </xf>
    <xf numFmtId="0" fontId="0" fillId="0" borderId="20" xfId="0" applyBorder="1" applyAlignment="1" applyProtection="1">
      <alignment/>
      <protection locked="0"/>
    </xf>
    <xf numFmtId="0" fontId="4" fillId="0" borderId="18" xfId="0" applyFont="1" applyBorder="1" applyAlignment="1" applyProtection="1">
      <alignment vertical="top" wrapText="1"/>
      <protection locked="0"/>
    </xf>
    <xf numFmtId="0" fontId="4" fillId="0" borderId="26" xfId="0" applyFont="1" applyBorder="1" applyAlignment="1" applyProtection="1">
      <alignment wrapText="1"/>
      <protection locked="0"/>
    </xf>
    <xf numFmtId="0" fontId="0" fillId="0" borderId="26" xfId="0" applyBorder="1" applyAlignment="1" applyProtection="1">
      <alignment wrapText="1"/>
      <protection locked="0"/>
    </xf>
    <xf numFmtId="0" fontId="0" fillId="0" borderId="23" xfId="0" applyBorder="1" applyAlignment="1" applyProtection="1">
      <alignment wrapText="1"/>
      <protection locked="0"/>
    </xf>
    <xf numFmtId="0" fontId="0" fillId="0" borderId="0" xfId="0" applyAlignment="1">
      <alignment horizontal="left"/>
    </xf>
    <xf numFmtId="0" fontId="0" fillId="0" borderId="22" xfId="0" applyBorder="1" applyAlignment="1">
      <alignment horizontal="left"/>
    </xf>
    <xf numFmtId="0" fontId="4" fillId="0" borderId="0" xfId="0" applyFont="1" applyBorder="1" applyAlignment="1">
      <alignment vertical="top"/>
    </xf>
    <xf numFmtId="0" fontId="0" fillId="0" borderId="0" xfId="0" applyAlignment="1">
      <alignment vertical="top"/>
    </xf>
    <xf numFmtId="0" fontId="0" fillId="0" borderId="22" xfId="0" applyBorder="1" applyAlignment="1">
      <alignment vertical="top"/>
    </xf>
    <xf numFmtId="0" fontId="0" fillId="0" borderId="0" xfId="0" applyBorder="1" applyAlignment="1">
      <alignment/>
    </xf>
    <xf numFmtId="0" fontId="4" fillId="0" borderId="16" xfId="0" applyFont="1" applyBorder="1" applyAlignment="1">
      <alignment horizontal="left" vertical="top" wrapText="1"/>
    </xf>
    <xf numFmtId="0" fontId="4" fillId="0" borderId="21" xfId="0" applyFont="1" applyBorder="1" applyAlignment="1" quotePrefix="1">
      <alignment horizontal="left" vertical="top" wrapText="1"/>
    </xf>
    <xf numFmtId="0" fontId="0" fillId="0" borderId="21" xfId="0" applyBorder="1" applyAlignment="1">
      <alignment vertical="top" wrapText="1"/>
    </xf>
    <xf numFmtId="0" fontId="4" fillId="0" borderId="19" xfId="0" applyFont="1" applyBorder="1" applyAlignment="1" applyProtection="1">
      <alignment vertical="top" wrapText="1"/>
      <protection locked="0"/>
    </xf>
    <xf numFmtId="0" fontId="4" fillId="0" borderId="26" xfId="0" applyFont="1" applyBorder="1" applyAlignment="1" applyProtection="1">
      <alignment vertical="top" wrapText="1"/>
      <protection locked="0"/>
    </xf>
    <xf numFmtId="0" fontId="4" fillId="0" borderId="31" xfId="0" applyFont="1" applyBorder="1" applyAlignment="1">
      <alignment vertical="top"/>
    </xf>
    <xf numFmtId="0" fontId="0" fillId="0" borderId="14" xfId="0" applyBorder="1" applyAlignment="1">
      <alignment vertical="top"/>
    </xf>
    <xf numFmtId="0" fontId="1" fillId="33" borderId="18"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0" xfId="0" applyBorder="1" applyAlignment="1">
      <alignment horizontal="center" vertical="center" wrapText="1"/>
    </xf>
    <xf numFmtId="0" fontId="4" fillId="0" borderId="25" xfId="0" applyFont="1" applyBorder="1" applyAlignment="1" quotePrefix="1">
      <alignment horizontal="left" vertical="top" wrapText="1"/>
    </xf>
    <xf numFmtId="0" fontId="4" fillId="0" borderId="0" xfId="0" applyFont="1" applyAlignment="1">
      <alignment vertical="top"/>
    </xf>
    <xf numFmtId="0" fontId="4" fillId="0" borderId="18" xfId="0" applyFont="1" applyBorder="1" applyAlignment="1">
      <alignment horizontal="left" vertical="center"/>
    </xf>
    <xf numFmtId="0" fontId="4" fillId="0" borderId="25" xfId="0" applyFont="1" applyBorder="1" applyAlignment="1">
      <alignment horizontal="left" vertical="center"/>
    </xf>
    <xf numFmtId="0" fontId="4" fillId="0" borderId="20" xfId="0" applyFont="1" applyBorder="1" applyAlignment="1">
      <alignment horizontal="left" vertical="center"/>
    </xf>
    <xf numFmtId="0" fontId="0" fillId="0" borderId="25" xfId="0" applyBorder="1" applyAlignment="1">
      <alignment vertical="center"/>
    </xf>
    <xf numFmtId="0" fontId="0" fillId="0" borderId="20" xfId="0" applyBorder="1" applyAlignment="1">
      <alignment vertical="center"/>
    </xf>
    <xf numFmtId="0" fontId="3" fillId="0" borderId="18" xfId="0" applyFont="1" applyBorder="1" applyAlignment="1">
      <alignment horizontal="center"/>
    </xf>
    <xf numFmtId="0" fontId="3" fillId="0" borderId="25" xfId="0" applyFont="1" applyBorder="1" applyAlignment="1">
      <alignment horizontal="center"/>
    </xf>
    <xf numFmtId="0" fontId="3" fillId="0" borderId="20" xfId="0" applyFont="1" applyBorder="1" applyAlignment="1">
      <alignment horizontal="center"/>
    </xf>
    <xf numFmtId="49" fontId="3" fillId="0" borderId="35" xfId="0" applyNumberFormat="1" applyFont="1" applyBorder="1" applyAlignment="1" applyProtection="1" quotePrefix="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2"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9525</xdr:rowOff>
    </xdr:from>
    <xdr:to>
      <xdr:col>0</xdr:col>
      <xdr:colOff>2047875</xdr:colOff>
      <xdr:row>1</xdr:row>
      <xdr:rowOff>762000</xdr:rowOff>
    </xdr:to>
    <xdr:pic>
      <xdr:nvPicPr>
        <xdr:cNvPr id="1" name="Picture 1" descr="heinzred logo"/>
        <xdr:cNvPicPr preferRelativeResize="1">
          <a:picLocks noChangeAspect="1"/>
        </xdr:cNvPicPr>
      </xdr:nvPicPr>
      <xdr:blipFill>
        <a:blip r:embed="rId1"/>
        <a:stretch>
          <a:fillRect/>
        </a:stretch>
      </xdr:blipFill>
      <xdr:spPr>
        <a:xfrm>
          <a:off x="200025" y="209550"/>
          <a:ext cx="18478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62"/>
  <sheetViews>
    <sheetView tabSelected="1" view="pageBreakPreview" zoomScale="75" zoomScaleSheetLayoutView="75" zoomScalePageLayoutView="0" workbookViewId="0" topLeftCell="A1">
      <selection activeCell="E1" sqref="E1"/>
    </sheetView>
  </sheetViews>
  <sheetFormatPr defaultColWidth="9.140625" defaultRowHeight="12.75"/>
  <cols>
    <col min="1" max="1" width="46.140625" style="76" customWidth="1"/>
    <col min="2" max="3" width="23.7109375" style="76" customWidth="1"/>
    <col min="4" max="4" width="23.8515625" style="76" customWidth="1"/>
    <col min="5" max="5" width="23.7109375" style="76" customWidth="1"/>
    <col min="6" max="16384" width="9.140625" style="76" customWidth="1"/>
  </cols>
  <sheetData>
    <row r="1" spans="2:5" ht="15.75" thickBot="1">
      <c r="B1" s="205"/>
      <c r="C1" s="205"/>
      <c r="D1" s="77" t="s">
        <v>132</v>
      </c>
      <c r="E1" s="78">
        <v>41226</v>
      </c>
    </row>
    <row r="2" spans="1:5" ht="66" customHeight="1" thickBot="1">
      <c r="A2" s="79"/>
      <c r="B2" s="195" t="s">
        <v>29</v>
      </c>
      <c r="C2" s="196"/>
      <c r="D2" s="197"/>
      <c r="E2" s="198"/>
    </row>
    <row r="3" spans="1:5" ht="18.75" customHeight="1" thickBot="1">
      <c r="A3" s="80" t="s">
        <v>46</v>
      </c>
      <c r="B3" s="199" t="s">
        <v>220</v>
      </c>
      <c r="C3" s="200"/>
      <c r="D3" s="176"/>
      <c r="E3" s="177"/>
    </row>
    <row r="4" spans="1:5" ht="18.75" customHeight="1" thickBot="1">
      <c r="A4" s="80" t="s">
        <v>30</v>
      </c>
      <c r="B4" s="201" t="s">
        <v>221</v>
      </c>
      <c r="C4" s="202"/>
      <c r="D4" s="203"/>
      <c r="E4" s="204"/>
    </row>
    <row r="5" spans="1:5" ht="18.75" customHeight="1" thickBot="1">
      <c r="A5" s="80" t="s">
        <v>54</v>
      </c>
      <c r="B5" s="201" t="s">
        <v>207</v>
      </c>
      <c r="C5" s="202"/>
      <c r="D5" s="203"/>
      <c r="E5" s="204"/>
    </row>
    <row r="6" spans="1:5" ht="18.75" customHeight="1" thickBot="1">
      <c r="A6" s="80" t="s">
        <v>3</v>
      </c>
      <c r="B6" s="82" t="s">
        <v>182</v>
      </c>
      <c r="C6" s="168">
        <v>8714700993228</v>
      </c>
      <c r="D6" s="83"/>
      <c r="E6" s="84"/>
    </row>
    <row r="7" spans="1:5" ht="42" customHeight="1" thickBot="1">
      <c r="A7" s="80" t="s">
        <v>31</v>
      </c>
      <c r="B7" s="174" t="s">
        <v>202</v>
      </c>
      <c r="C7" s="175"/>
      <c r="D7" s="176"/>
      <c r="E7" s="177"/>
    </row>
    <row r="8" spans="1:5" ht="18.75" customHeight="1">
      <c r="A8" s="86" t="s">
        <v>34</v>
      </c>
      <c r="B8" s="178" t="s">
        <v>1</v>
      </c>
      <c r="C8" s="179"/>
      <c r="D8" s="180" t="s">
        <v>75</v>
      </c>
      <c r="E8" s="181"/>
    </row>
    <row r="9" spans="1:5" ht="18.75" customHeight="1">
      <c r="A9" s="87" t="s">
        <v>32</v>
      </c>
      <c r="B9" s="88" t="s">
        <v>222</v>
      </c>
      <c r="C9" s="81" t="s">
        <v>76</v>
      </c>
      <c r="D9" s="89"/>
      <c r="E9" s="90" t="s">
        <v>76</v>
      </c>
    </row>
    <row r="10" spans="1:5" ht="18.75" customHeight="1">
      <c r="A10" s="87" t="s">
        <v>33</v>
      </c>
      <c r="B10" s="88">
        <v>12</v>
      </c>
      <c r="C10" s="81" t="s">
        <v>16</v>
      </c>
      <c r="D10" s="89"/>
      <c r="E10" s="90" t="s">
        <v>16</v>
      </c>
    </row>
    <row r="11" spans="1:5" ht="18.75" customHeight="1">
      <c r="A11" s="87" t="s">
        <v>47</v>
      </c>
      <c r="B11" s="88">
        <v>72</v>
      </c>
      <c r="C11" s="81" t="s">
        <v>16</v>
      </c>
      <c r="D11" s="89"/>
      <c r="E11" s="90" t="s">
        <v>16</v>
      </c>
    </row>
    <row r="12" spans="1:5" ht="18.75" customHeight="1">
      <c r="A12" s="87" t="s">
        <v>48</v>
      </c>
      <c r="B12" s="88">
        <v>3.5</v>
      </c>
      <c r="C12" s="81" t="s">
        <v>16</v>
      </c>
      <c r="D12" s="89"/>
      <c r="E12" s="90" t="s">
        <v>16</v>
      </c>
    </row>
    <row r="13" spans="1:5" ht="18.75" customHeight="1">
      <c r="A13" s="87" t="s">
        <v>35</v>
      </c>
      <c r="B13" s="88">
        <v>1.5</v>
      </c>
      <c r="C13" s="81" t="s">
        <v>16</v>
      </c>
      <c r="D13" s="89"/>
      <c r="E13" s="90" t="s">
        <v>16</v>
      </c>
    </row>
    <row r="14" spans="1:5" ht="18.75" customHeight="1">
      <c r="A14" s="87" t="s">
        <v>49</v>
      </c>
      <c r="B14" s="88">
        <v>0.1</v>
      </c>
      <c r="C14" s="81" t="s">
        <v>16</v>
      </c>
      <c r="D14" s="89"/>
      <c r="E14" s="90" t="s">
        <v>16</v>
      </c>
    </row>
    <row r="15" spans="1:5" ht="18.75" customHeight="1">
      <c r="A15" s="87" t="s">
        <v>50</v>
      </c>
      <c r="B15" s="88">
        <v>2.5</v>
      </c>
      <c r="C15" s="81" t="s">
        <v>16</v>
      </c>
      <c r="D15" s="89"/>
      <c r="E15" s="90" t="s">
        <v>16</v>
      </c>
    </row>
    <row r="16" spans="1:5" ht="18.75" customHeight="1" thickBot="1">
      <c r="A16" s="91" t="s">
        <v>51</v>
      </c>
      <c r="B16" s="120">
        <v>0.01</v>
      </c>
      <c r="C16" s="92" t="s">
        <v>184</v>
      </c>
      <c r="D16" s="121"/>
      <c r="E16" s="93" t="s">
        <v>16</v>
      </c>
    </row>
    <row r="17" spans="1:5" ht="73.5" customHeight="1" thickBot="1">
      <c r="A17" s="94" t="s">
        <v>36</v>
      </c>
      <c r="B17" s="206" t="s">
        <v>237</v>
      </c>
      <c r="C17" s="207"/>
      <c r="D17" s="203"/>
      <c r="E17" s="204"/>
    </row>
    <row r="18" spans="1:5" ht="112.5" customHeight="1" thickBot="1">
      <c r="A18" s="95" t="s">
        <v>37</v>
      </c>
      <c r="B18" s="206" t="s">
        <v>223</v>
      </c>
      <c r="C18" s="207"/>
      <c r="D18" s="203"/>
      <c r="E18" s="204"/>
    </row>
    <row r="19" spans="1:5" ht="18.75" customHeight="1">
      <c r="A19" s="95" t="s">
        <v>38</v>
      </c>
      <c r="B19" s="208"/>
      <c r="C19" s="209"/>
      <c r="D19" s="209"/>
      <c r="E19" s="210"/>
    </row>
    <row r="20" spans="1:5" ht="18.75" customHeight="1">
      <c r="A20" s="96" t="s">
        <v>39</v>
      </c>
      <c r="B20" s="88" t="s">
        <v>185</v>
      </c>
      <c r="C20" s="188" t="s">
        <v>81</v>
      </c>
      <c r="D20" s="186"/>
      <c r="E20" s="187"/>
    </row>
    <row r="21" spans="1:5" ht="18.75" customHeight="1">
      <c r="A21" s="96" t="s">
        <v>40</v>
      </c>
      <c r="B21" s="88" t="s">
        <v>186</v>
      </c>
      <c r="C21" s="188" t="s">
        <v>81</v>
      </c>
      <c r="D21" s="186"/>
      <c r="E21" s="187"/>
    </row>
    <row r="22" spans="1:5" ht="18.75" customHeight="1">
      <c r="A22" s="97" t="s">
        <v>161</v>
      </c>
      <c r="B22" s="88" t="s">
        <v>224</v>
      </c>
      <c r="C22" s="185" t="s">
        <v>81</v>
      </c>
      <c r="D22" s="186"/>
      <c r="E22" s="187"/>
    </row>
    <row r="23" spans="1:5" ht="18" customHeight="1">
      <c r="A23" s="96" t="s">
        <v>82</v>
      </c>
      <c r="B23" s="88" t="s">
        <v>225</v>
      </c>
      <c r="C23" s="188" t="s">
        <v>226</v>
      </c>
      <c r="D23" s="186"/>
      <c r="E23" s="187"/>
    </row>
    <row r="24" spans="1:5" ht="18">
      <c r="A24" s="96" t="s">
        <v>72</v>
      </c>
      <c r="B24" s="88" t="s">
        <v>188</v>
      </c>
      <c r="C24" s="188" t="s">
        <v>80</v>
      </c>
      <c r="D24" s="186"/>
      <c r="E24" s="187"/>
    </row>
    <row r="25" spans="1:5" ht="18" customHeight="1" thickBot="1">
      <c r="A25" s="96" t="s">
        <v>67</v>
      </c>
      <c r="B25" s="123" t="s">
        <v>187</v>
      </c>
      <c r="C25" s="219" t="s">
        <v>81</v>
      </c>
      <c r="D25" s="220"/>
      <c r="E25" s="221"/>
    </row>
    <row r="26" spans="1:5" ht="18" customHeight="1">
      <c r="A26" s="94" t="s">
        <v>41</v>
      </c>
      <c r="B26" s="222"/>
      <c r="C26" s="223"/>
      <c r="D26" s="224"/>
      <c r="E26" s="225"/>
    </row>
    <row r="27" spans="1:5" ht="18" customHeight="1">
      <c r="A27" s="99" t="s">
        <v>73</v>
      </c>
      <c r="B27" s="124" t="s">
        <v>189</v>
      </c>
      <c r="C27" s="189" t="s">
        <v>89</v>
      </c>
      <c r="D27" s="190"/>
      <c r="E27" s="191"/>
    </row>
    <row r="28" spans="1:5" ht="18" customHeight="1">
      <c r="A28" s="99" t="s">
        <v>190</v>
      </c>
      <c r="B28" s="124">
        <v>32</v>
      </c>
      <c r="C28" s="189" t="s">
        <v>227</v>
      </c>
      <c r="D28" s="190"/>
      <c r="E28" s="191"/>
    </row>
    <row r="29" spans="1:5" ht="18" customHeight="1">
      <c r="A29" s="99" t="s">
        <v>200</v>
      </c>
      <c r="B29" s="125">
        <v>25</v>
      </c>
      <c r="C29" s="192" t="s">
        <v>228</v>
      </c>
      <c r="D29" s="226"/>
      <c r="E29" s="227"/>
    </row>
    <row r="30" spans="1:5" ht="18.75" customHeight="1">
      <c r="A30" s="99" t="s">
        <v>71</v>
      </c>
      <c r="B30" s="125"/>
      <c r="C30" s="192" t="s">
        <v>90</v>
      </c>
      <c r="D30" s="193"/>
      <c r="E30" s="194"/>
    </row>
    <row r="31" spans="1:5" ht="18.75" customHeight="1" thickBot="1">
      <c r="A31" s="99" t="s">
        <v>175</v>
      </c>
      <c r="B31" s="125"/>
      <c r="C31" s="216" t="s">
        <v>89</v>
      </c>
      <c r="D31" s="217"/>
      <c r="E31" s="218"/>
    </row>
    <row r="32" spans="1:5" ht="18.75" customHeight="1">
      <c r="A32" s="94" t="s">
        <v>43</v>
      </c>
      <c r="B32" s="41" t="s">
        <v>85</v>
      </c>
      <c r="C32" s="172" t="s">
        <v>191</v>
      </c>
      <c r="D32" s="171" t="s">
        <v>87</v>
      </c>
      <c r="E32" s="32" t="s">
        <v>201</v>
      </c>
    </row>
    <row r="33" spans="1:5" ht="18.75" customHeight="1">
      <c r="A33" s="102"/>
      <c r="B33" s="96" t="s">
        <v>86</v>
      </c>
      <c r="C33" s="143" t="s">
        <v>191</v>
      </c>
      <c r="D33" s="142" t="s">
        <v>88</v>
      </c>
      <c r="E33" s="143" t="s">
        <v>201</v>
      </c>
    </row>
    <row r="34" spans="1:5" ht="39.75" customHeight="1" thickBot="1">
      <c r="A34" s="102"/>
      <c r="B34" s="98"/>
      <c r="C34" s="60"/>
      <c r="D34" s="107" t="s">
        <v>216</v>
      </c>
      <c r="E34" s="141" t="s">
        <v>191</v>
      </c>
    </row>
    <row r="35" spans="1:5" ht="36.75" customHeight="1" thickBot="1">
      <c r="A35" s="103" t="s">
        <v>28</v>
      </c>
      <c r="B35" s="174" t="s">
        <v>42</v>
      </c>
      <c r="C35" s="175"/>
      <c r="D35" s="175"/>
      <c r="E35" s="214"/>
    </row>
    <row r="36" spans="1:5" ht="72.75" customHeight="1" thickBot="1">
      <c r="A36" s="103" t="s">
        <v>44</v>
      </c>
      <c r="B36" s="215" t="s">
        <v>229</v>
      </c>
      <c r="C36" s="175"/>
      <c r="D36" s="176"/>
      <c r="E36" s="177"/>
    </row>
    <row r="37" spans="1:5" ht="36" customHeight="1" thickBot="1">
      <c r="A37" s="103" t="s">
        <v>45</v>
      </c>
      <c r="B37" s="85">
        <v>24</v>
      </c>
      <c r="C37" s="104" t="s">
        <v>93</v>
      </c>
      <c r="D37" s="105"/>
      <c r="E37" s="106" t="s">
        <v>91</v>
      </c>
    </row>
    <row r="38" spans="1:5" ht="18.75" customHeight="1">
      <c r="A38" s="211" t="s">
        <v>52</v>
      </c>
      <c r="B38" s="108"/>
      <c r="C38" s="109" t="s">
        <v>56</v>
      </c>
      <c r="D38" s="109" t="s">
        <v>59</v>
      </c>
      <c r="E38" s="110" t="s">
        <v>60</v>
      </c>
    </row>
    <row r="39" spans="1:5" ht="24" customHeight="1">
      <c r="A39" s="212"/>
      <c r="B39" s="100" t="s">
        <v>64</v>
      </c>
      <c r="C39" s="117" t="s">
        <v>192</v>
      </c>
      <c r="D39" s="117"/>
      <c r="E39" s="111"/>
    </row>
    <row r="40" spans="1:5" ht="18.75" customHeight="1">
      <c r="A40" s="212"/>
      <c r="B40" s="100" t="s">
        <v>231</v>
      </c>
      <c r="C40" s="118" t="s">
        <v>230</v>
      </c>
      <c r="D40" s="118"/>
      <c r="E40" s="111"/>
    </row>
    <row r="41" spans="1:5" ht="18.75" customHeight="1">
      <c r="A41" s="212"/>
      <c r="B41" s="100" t="s">
        <v>63</v>
      </c>
      <c r="C41" s="118" t="s">
        <v>232</v>
      </c>
      <c r="D41" s="118"/>
      <c r="E41" s="111"/>
    </row>
    <row r="42" spans="1:5" ht="18.75" customHeight="1" thickBot="1">
      <c r="A42" s="213"/>
      <c r="B42" s="101" t="s">
        <v>214</v>
      </c>
      <c r="C42" s="119" t="s">
        <v>243</v>
      </c>
      <c r="D42" s="119"/>
      <c r="E42" s="112"/>
    </row>
    <row r="43" spans="1:5" ht="18.75" customHeight="1" thickBot="1">
      <c r="A43" s="103" t="s">
        <v>55</v>
      </c>
      <c r="B43" s="113" t="s">
        <v>92</v>
      </c>
      <c r="C43" s="182" t="s">
        <v>233</v>
      </c>
      <c r="D43" s="183"/>
      <c r="E43" s="184"/>
    </row>
    <row r="44" spans="1:5" ht="18.75" thickBot="1">
      <c r="A44" s="103"/>
      <c r="B44" s="174" t="s">
        <v>77</v>
      </c>
      <c r="C44" s="175"/>
      <c r="D44" s="176"/>
      <c r="E44" s="177"/>
    </row>
    <row r="60" ht="12.75">
      <c r="A60" s="76" t="s">
        <v>208</v>
      </c>
    </row>
    <row r="61" ht="12.75">
      <c r="A61" s="76" t="s">
        <v>201</v>
      </c>
    </row>
    <row r="62" ht="12.75">
      <c r="A62" s="76" t="s">
        <v>191</v>
      </c>
    </row>
  </sheetData>
  <sheetProtection/>
  <mergeCells count="28">
    <mergeCell ref="A38:A42"/>
    <mergeCell ref="B35:E35"/>
    <mergeCell ref="B36:E36"/>
    <mergeCell ref="C31:E31"/>
    <mergeCell ref="C25:E25"/>
    <mergeCell ref="B26:E26"/>
    <mergeCell ref="C28:E28"/>
    <mergeCell ref="C29:E29"/>
    <mergeCell ref="B2:E2"/>
    <mergeCell ref="B3:E3"/>
    <mergeCell ref="B4:E4"/>
    <mergeCell ref="B1:C1"/>
    <mergeCell ref="B5:E5"/>
    <mergeCell ref="C21:E21"/>
    <mergeCell ref="B17:E17"/>
    <mergeCell ref="B18:E18"/>
    <mergeCell ref="B19:E19"/>
    <mergeCell ref="C20:E20"/>
    <mergeCell ref="B44:E44"/>
    <mergeCell ref="B7:E7"/>
    <mergeCell ref="B8:C8"/>
    <mergeCell ref="D8:E8"/>
    <mergeCell ref="C43:E43"/>
    <mergeCell ref="C22:E22"/>
    <mergeCell ref="C23:E23"/>
    <mergeCell ref="C24:E24"/>
    <mergeCell ref="C27:E27"/>
    <mergeCell ref="C30:E30"/>
  </mergeCells>
  <dataValidations count="1">
    <dataValidation type="list" allowBlank="1" showInputMessage="1" showErrorMessage="1" sqref="E32:E34 C32:C33">
      <formula1>$A$60:$A$62</formula1>
    </dataValidation>
  </dataValidations>
  <printOptions/>
  <pageMargins left="0.7874015748031497" right="0.2362204724409449" top="0.7874015748031497" bottom="0.7874015748031497" header="0.5118110236220472" footer="0.5118110236220472"/>
  <pageSetup fitToHeight="1" fitToWidth="1" horizontalDpi="200" verticalDpi="200" orientation="portrait" paperSize="9" scale="64" r:id="rId2"/>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44"/>
  <sheetViews>
    <sheetView view="pageBreakPreview" zoomScale="75" zoomScaleNormal="75" zoomScaleSheetLayoutView="75" zoomScalePageLayoutView="0" workbookViewId="0" topLeftCell="A16">
      <selection activeCell="B17" sqref="B17:E17"/>
    </sheetView>
  </sheetViews>
  <sheetFormatPr defaultColWidth="9.140625" defaultRowHeight="12.75"/>
  <cols>
    <col min="1" max="1" width="46.140625" style="0" customWidth="1"/>
    <col min="2" max="5" width="23.7109375" style="0" customWidth="1"/>
  </cols>
  <sheetData>
    <row r="1" spans="2:5" ht="15.75" thickBot="1">
      <c r="B1" s="259"/>
      <c r="C1" s="259"/>
      <c r="D1" s="70" t="s">
        <v>68</v>
      </c>
      <c r="E1" s="69">
        <f>IF('EN Com.Spec.'!E1=""," ",'EN Com.Spec.'!E1)</f>
        <v>41226</v>
      </c>
    </row>
    <row r="2" spans="1:5" ht="66" customHeight="1" thickBot="1">
      <c r="A2" s="1"/>
      <c r="B2" s="233" t="s">
        <v>4</v>
      </c>
      <c r="C2" s="234"/>
      <c r="D2" s="235"/>
      <c r="E2" s="236"/>
    </row>
    <row r="3" spans="1:5" ht="18.75" customHeight="1" thickBot="1">
      <c r="A3" s="8" t="s">
        <v>0</v>
      </c>
      <c r="B3" s="237" t="s">
        <v>220</v>
      </c>
      <c r="C3" s="238"/>
      <c r="D3" s="239"/>
      <c r="E3" s="240"/>
    </row>
    <row r="4" spans="1:5" ht="18.75" customHeight="1" thickBot="1">
      <c r="A4" s="8" t="s">
        <v>5</v>
      </c>
      <c r="B4" s="201" t="str">
        <f>IF('EN Com.Spec.'!B4:E4=""," ",'EN Com.Spec.'!B4:E4)</f>
        <v>74001181NL; 74001294 BE</v>
      </c>
      <c r="C4" s="202"/>
      <c r="D4" s="203"/>
      <c r="E4" s="204"/>
    </row>
    <row r="5" spans="1:5" ht="18.75" customHeight="1" thickBot="1">
      <c r="A5" s="8" t="s">
        <v>53</v>
      </c>
      <c r="B5" s="201" t="str">
        <f>IF('EN Com.Spec.'!B5:E5=""," ",'EN Com.Spec.'!B5:E5)</f>
        <v>3 kg e</v>
      </c>
      <c r="C5" s="202"/>
      <c r="D5" s="203"/>
      <c r="E5" s="204"/>
    </row>
    <row r="6" spans="1:5" ht="18.75" customHeight="1" thickBot="1">
      <c r="A6" s="8" t="s">
        <v>3</v>
      </c>
      <c r="B6" s="75" t="s">
        <v>183</v>
      </c>
      <c r="C6" s="169">
        <f>IF('EN Com.Spec.'!C6:F6=""," ",'EN Com.Spec.'!C6:F6)</f>
        <v>8714700993228</v>
      </c>
      <c r="D6" s="114"/>
      <c r="E6" s="54" t="str">
        <f>IF('EN Com.Spec.'!E6:H6=""," ",'EN Com.Spec.'!E6:H6)</f>
        <v> </v>
      </c>
    </row>
    <row r="7" spans="1:5" ht="42.75" customHeight="1" thickBot="1">
      <c r="A7" s="8" t="s">
        <v>27</v>
      </c>
      <c r="B7" s="248" t="s">
        <v>203</v>
      </c>
      <c r="C7" s="249"/>
      <c r="D7" s="250"/>
      <c r="E7" s="251"/>
    </row>
    <row r="8" spans="1:5" ht="18.75" customHeight="1">
      <c r="A8" s="9" t="s">
        <v>6</v>
      </c>
      <c r="B8" s="231" t="s">
        <v>1</v>
      </c>
      <c r="C8" s="232"/>
      <c r="D8" s="50" t="s">
        <v>69</v>
      </c>
      <c r="E8" s="20"/>
    </row>
    <row r="9" spans="1:5" ht="18.75" customHeight="1">
      <c r="A9" s="10" t="s">
        <v>7</v>
      </c>
      <c r="B9" s="34" t="str">
        <f>IF('EN Com.Spec.'!B9=""," ",'EN Com.Spec.'!B9)</f>
        <v>1500/ 355</v>
      </c>
      <c r="C9" s="27" t="str">
        <f>'EN Com.Spec.'!C9:D9</f>
        <v>kJ / kcal</v>
      </c>
      <c r="D9" s="46" t="str">
        <f>IF('EN Com.Spec.'!D9=""," ",'EN Com.Spec.'!D9)</f>
        <v> </v>
      </c>
      <c r="E9" s="28" t="str">
        <f>'EN Com.Spec.'!E9:F9</f>
        <v>kJ / kcal</v>
      </c>
    </row>
    <row r="10" spans="1:5" ht="18.75" customHeight="1">
      <c r="A10" s="10" t="s">
        <v>8</v>
      </c>
      <c r="B10" s="34">
        <f>IF('EN Com.Spec.'!B10=""," ",'EN Com.Spec.'!B10)</f>
        <v>12</v>
      </c>
      <c r="C10" s="27" t="str">
        <f>'EN Com.Spec.'!C10:D10</f>
        <v>g</v>
      </c>
      <c r="D10" s="46" t="str">
        <f>IF('EN Com.Spec.'!D10=""," ",'EN Com.Spec.'!D10)</f>
        <v> </v>
      </c>
      <c r="E10" s="28" t="str">
        <f>'EN Com.Spec.'!E10:F10</f>
        <v>g</v>
      </c>
    </row>
    <row r="11" spans="1:5" ht="18.75" customHeight="1">
      <c r="A11" s="10" t="s">
        <v>9</v>
      </c>
      <c r="B11" s="34">
        <f>IF('EN Com.Spec.'!B11=""," ",'EN Com.Spec.'!B11)</f>
        <v>72</v>
      </c>
      <c r="C11" s="27" t="str">
        <f>'EN Com.Spec.'!C11:D11</f>
        <v>g</v>
      </c>
      <c r="D11" s="46" t="str">
        <f>IF('EN Com.Spec.'!D11=""," ",'EN Com.Spec.'!D11)</f>
        <v> </v>
      </c>
      <c r="E11" s="28" t="str">
        <f>'EN Com.Spec.'!E11:F11</f>
        <v>g</v>
      </c>
    </row>
    <row r="12" spans="1:5" ht="18.75" customHeight="1">
      <c r="A12" s="10" t="s">
        <v>10</v>
      </c>
      <c r="B12" s="34">
        <f>IF('EN Com.Spec.'!B12=""," ",'EN Com.Spec.'!B12)</f>
        <v>3.5</v>
      </c>
      <c r="C12" s="27" t="str">
        <f>'EN Com.Spec.'!C12:D12</f>
        <v>g</v>
      </c>
      <c r="D12" s="46" t="str">
        <f>IF('EN Com.Spec.'!D12=""," ",'EN Com.Spec.'!D12)</f>
        <v> </v>
      </c>
      <c r="E12" s="28" t="str">
        <f>'EN Com.Spec.'!E12:F12</f>
        <v>g</v>
      </c>
    </row>
    <row r="13" spans="1:5" ht="18.75" customHeight="1">
      <c r="A13" s="10" t="s">
        <v>11</v>
      </c>
      <c r="B13" s="34">
        <f>IF('EN Com.Spec.'!B13=""," ",'EN Com.Spec.'!B13)</f>
        <v>1.5</v>
      </c>
      <c r="C13" s="27" t="str">
        <f>'EN Com.Spec.'!C13:D13</f>
        <v>g</v>
      </c>
      <c r="D13" s="46" t="str">
        <f>IF('EN Com.Spec.'!D13=""," ",'EN Com.Spec.'!D13)</f>
        <v> </v>
      </c>
      <c r="E13" s="28" t="str">
        <f>'EN Com.Spec.'!E13:F13</f>
        <v>g</v>
      </c>
    </row>
    <row r="14" spans="1:5" ht="18.75" customHeight="1">
      <c r="A14" s="10" t="s">
        <v>12</v>
      </c>
      <c r="B14" s="34">
        <f>IF('EN Com.Spec.'!B14=""," ",'EN Com.Spec.'!B14)</f>
        <v>0.1</v>
      </c>
      <c r="C14" s="27" t="str">
        <f>'EN Com.Spec.'!C14:D14</f>
        <v>g</v>
      </c>
      <c r="D14" s="46" t="str">
        <f>IF('EN Com.Spec.'!D14=""," ",'EN Com.Spec.'!D14)</f>
        <v> </v>
      </c>
      <c r="E14" s="28" t="str">
        <f>'EN Com.Spec.'!E14:F14</f>
        <v>g</v>
      </c>
    </row>
    <row r="15" spans="1:5" ht="18.75" customHeight="1">
      <c r="A15" s="10" t="s">
        <v>13</v>
      </c>
      <c r="B15" s="34">
        <f>IF('EN Com.Spec.'!B15=""," ",'EN Com.Spec.'!B15)</f>
        <v>2.5</v>
      </c>
      <c r="C15" s="27" t="str">
        <f>'EN Com.Spec.'!C15:D15</f>
        <v>g</v>
      </c>
      <c r="D15" s="46" t="str">
        <f>IF('EN Com.Spec.'!D15=""," ",'EN Com.Spec.'!D15)</f>
        <v> </v>
      </c>
      <c r="E15" s="28" t="str">
        <f>'EN Com.Spec.'!E15:F15</f>
        <v>g</v>
      </c>
    </row>
    <row r="16" spans="1:5" ht="18.75" customHeight="1" thickBot="1">
      <c r="A16" s="11" t="s">
        <v>14</v>
      </c>
      <c r="B16" s="34">
        <f>IF('EN Com.Spec.'!B16=""," ",'EN Com.Spec.'!B16)</f>
        <v>0.01</v>
      </c>
      <c r="C16" s="49" t="str">
        <f>'EN Com.Spec.'!C16:D16</f>
        <v>mg</v>
      </c>
      <c r="D16" s="51" t="str">
        <f>IF('EN Com.Spec.'!D16=""," ",'EN Com.Spec.'!D16)</f>
        <v> </v>
      </c>
      <c r="E16" s="29" t="str">
        <f>'EN Com.Spec.'!E16:F16</f>
        <v>g</v>
      </c>
    </row>
    <row r="17" spans="1:5" ht="60" customHeight="1" thickBot="1">
      <c r="A17" s="12" t="s">
        <v>22</v>
      </c>
      <c r="B17" s="241" t="s">
        <v>238</v>
      </c>
      <c r="C17" s="242"/>
      <c r="D17" s="239"/>
      <c r="E17" s="240"/>
    </row>
    <row r="18" spans="1:5" ht="117" customHeight="1" thickBot="1">
      <c r="A18" s="13" t="s">
        <v>20</v>
      </c>
      <c r="B18" s="241" t="s">
        <v>234</v>
      </c>
      <c r="C18" s="242"/>
      <c r="D18" s="239"/>
      <c r="E18" s="240"/>
    </row>
    <row r="19" spans="1:5" ht="18.75" customHeight="1">
      <c r="A19" s="13" t="s">
        <v>21</v>
      </c>
      <c r="B19" s="243"/>
      <c r="C19" s="244"/>
      <c r="D19" s="244"/>
      <c r="E19" s="245"/>
    </row>
    <row r="20" spans="1:5" ht="18.75" customHeight="1">
      <c r="A20" s="14" t="s">
        <v>15</v>
      </c>
      <c r="B20" s="34" t="str">
        <f>IF('EN Com.Spec.'!B20=""," ",'EN Com.Spec.'!B20)</f>
        <v>&lt; 100.000</v>
      </c>
      <c r="C20" s="256" t="s">
        <v>79</v>
      </c>
      <c r="D20" s="257"/>
      <c r="E20" s="258"/>
    </row>
    <row r="21" spans="1:5" ht="18.75" customHeight="1">
      <c r="A21" s="14" t="s">
        <v>19</v>
      </c>
      <c r="B21" s="34" t="str">
        <f>IF('EN Com.Spec.'!B21=""," ",'EN Com.Spec.'!B21)</f>
        <v>&lt; 1000</v>
      </c>
      <c r="C21" s="256" t="s">
        <v>79</v>
      </c>
      <c r="D21" s="257"/>
      <c r="E21" s="258"/>
    </row>
    <row r="22" spans="1:5" ht="18.75" customHeight="1">
      <c r="A22" s="43" t="s">
        <v>162</v>
      </c>
      <c r="B22" s="34" t="str">
        <f>IF('EN Com.Spec.'!B22=""," ",'EN Com.Spec.'!B22)</f>
        <v>&lt; 500</v>
      </c>
      <c r="C22" s="256" t="s">
        <v>79</v>
      </c>
      <c r="D22" s="257"/>
      <c r="E22" s="258"/>
    </row>
    <row r="23" spans="1:5" ht="18" customHeight="1">
      <c r="A23" s="14" t="s">
        <v>82</v>
      </c>
      <c r="B23" s="34" t="str">
        <f>IF('EN Com.Spec.'!B23=""," ",(IF('EN Com.Spec.'!B23="absent","afwezig",'EN Com.Spec.'!B23)))</f>
        <v>&lt;100</v>
      </c>
      <c r="C23" s="256" t="str">
        <f>IF('EN Com.Spec.'!B23="","kve/g",(IF('EN Com.Spec.'!B23="absent","per 0.01 g","kve/g")))</f>
        <v>kve/g</v>
      </c>
      <c r="D23" s="257"/>
      <c r="E23" s="258"/>
    </row>
    <row r="24" spans="1:5" ht="18">
      <c r="A24" s="14" t="s">
        <v>74</v>
      </c>
      <c r="B24" s="34" t="str">
        <f>IF('EN Com.Spec.'!B24=""," ",(IF('EN Com.Spec.'!B24="absent","afwezig",'EN Com.Spec.'!B24)))</f>
        <v>afwezig</v>
      </c>
      <c r="C24" s="256" t="s">
        <v>80</v>
      </c>
      <c r="D24" s="257"/>
      <c r="E24" s="258"/>
    </row>
    <row r="25" spans="1:5" ht="18" customHeight="1" thickBot="1">
      <c r="A25" s="14" t="s">
        <v>66</v>
      </c>
      <c r="B25" s="34" t="str">
        <f>IF('EN Com.Spec.'!B25=""," ",'EN Com.Spec.'!B25)</f>
        <v>&lt; 100</v>
      </c>
      <c r="C25" s="260" t="s">
        <v>79</v>
      </c>
      <c r="D25" s="261"/>
      <c r="E25" s="262"/>
    </row>
    <row r="26" spans="1:5" ht="18" customHeight="1">
      <c r="A26" s="12" t="s">
        <v>18</v>
      </c>
      <c r="B26" s="252"/>
      <c r="C26" s="253"/>
      <c r="D26" s="254"/>
      <c r="E26" s="255"/>
    </row>
    <row r="27" spans="1:5" ht="18" customHeight="1">
      <c r="A27" s="4" t="s">
        <v>70</v>
      </c>
      <c r="B27" s="34" t="str">
        <f>IF('EN Com.Spec.'!B27=""," ",'EN Com.Spec.'!B27)</f>
        <v>&gt; 86</v>
      </c>
      <c r="C27" s="246" t="str">
        <f>'EN Com.Spec.'!C27:E27</f>
        <v>%</v>
      </c>
      <c r="D27" s="246"/>
      <c r="E27" s="247"/>
    </row>
    <row r="28" spans="1:5" ht="18" customHeight="1">
      <c r="A28" s="4" t="s">
        <v>193</v>
      </c>
      <c r="B28" s="34">
        <f>IF('EN Com.Spec.'!B28=""," ",'EN Com.Spec.'!B28)</f>
        <v>32</v>
      </c>
      <c r="C28" s="246" t="str">
        <f>'EN Com.Spec.'!C28:E28</f>
        <v>± 3.0 mm</v>
      </c>
      <c r="D28" s="246"/>
      <c r="E28" s="247"/>
    </row>
    <row r="29" spans="1:5" ht="18" customHeight="1">
      <c r="A29" s="4" t="s">
        <v>205</v>
      </c>
      <c r="B29" s="34">
        <f>IF('EN Com.Spec.'!B29=""," ",'EN Com.Spec.'!B29)</f>
        <v>25</v>
      </c>
      <c r="C29" s="246" t="str">
        <f>'EN Com.Spec.'!C29:E29</f>
        <v>± 2.0 mm.</v>
      </c>
      <c r="D29" s="246"/>
      <c r="E29" s="247"/>
    </row>
    <row r="30" spans="1:5" ht="18.75" customHeight="1">
      <c r="A30" s="4" t="s">
        <v>71</v>
      </c>
      <c r="B30" s="34" t="str">
        <f>IF('EN Com.Spec.'!B30=""," ",'EN Com.Spec.'!B30)</f>
        <v> </v>
      </c>
      <c r="C30" s="246" t="str">
        <f>'EN Com.Spec.'!C30:E30</f>
        <v>°</v>
      </c>
      <c r="D30" s="246"/>
      <c r="E30" s="247"/>
    </row>
    <row r="31" spans="1:5" ht="18.75" customHeight="1" thickBot="1">
      <c r="A31" s="4" t="s">
        <v>176</v>
      </c>
      <c r="B31" s="34" t="str">
        <f>IF('EN Com.Spec.'!B31=""," ",'EN Com.Spec.'!B31)</f>
        <v> </v>
      </c>
      <c r="C31" s="246" t="str">
        <f>'EN Com.Spec.'!C31:E31</f>
        <v>%</v>
      </c>
      <c r="D31" s="246"/>
      <c r="E31" s="247"/>
    </row>
    <row r="32" spans="1:5" ht="18.75" customHeight="1">
      <c r="A32" s="12" t="s">
        <v>24</v>
      </c>
      <c r="B32" s="33" t="str">
        <f>'EN Com.Spec.'!B32</f>
        <v>Halal:  </v>
      </c>
      <c r="C32" s="71" t="str">
        <f>IF('EN Com.Spec.'!C32="yes","ja",(IF('EN Com.Spec.'!C32="no","nee",(IF('EN Com.Spec.'!C32="yes/no"," ")))))</f>
        <v>nee</v>
      </c>
      <c r="D32" s="68" t="s">
        <v>83</v>
      </c>
      <c r="E32" s="73" t="str">
        <f>IF('EN Com.Spec.'!E32="yes","ja",(IF('EN Com.Spec.'!E32="no","nee",(IF('EN Com.Spec.'!E32="yes/no","ja/nee ")))))</f>
        <v>ja</v>
      </c>
    </row>
    <row r="33" spans="1:5" ht="18.75" customHeight="1">
      <c r="A33" s="16"/>
      <c r="B33" s="146" t="str">
        <f>'EN Com.Spec.'!B33</f>
        <v>Kosher badatz: </v>
      </c>
      <c r="C33" s="147" t="str">
        <f>IF('EN Com.Spec.'!C33="yes","ja",(IF('EN Com.Spec.'!C33="no","nee",(IF('EN Com.Spec.'!C33="yes/no"," ")))))</f>
        <v>nee</v>
      </c>
      <c r="D33" s="148" t="s">
        <v>84</v>
      </c>
      <c r="E33" s="145" t="str">
        <f>IF('EN Com.Spec.'!E33="yes","ja",(IF('EN Com.Spec.'!E33="no","nee",(IF('EN Com.Spec.'!E33="yes/no","ja/nee ")))))</f>
        <v>ja</v>
      </c>
    </row>
    <row r="34" spans="1:5" ht="39" customHeight="1" thickBot="1">
      <c r="A34" s="16"/>
      <c r="B34" s="22"/>
      <c r="C34" s="72"/>
      <c r="D34" s="144" t="s">
        <v>217</v>
      </c>
      <c r="E34" s="145" t="str">
        <f>IF('EN Com.Spec.'!E34="yes","ja",(IF('EN Com.Spec.'!E34="no","nee",(IF('EN Com.Spec.'!E34="yes/no","ja/nee ")))))</f>
        <v>nee</v>
      </c>
    </row>
    <row r="35" spans="1:5" ht="36.75" customHeight="1" thickBot="1">
      <c r="A35" s="15" t="s">
        <v>28</v>
      </c>
      <c r="B35" s="206" t="s">
        <v>65</v>
      </c>
      <c r="C35" s="207"/>
      <c r="D35" s="203"/>
      <c r="E35" s="204"/>
    </row>
    <row r="36" spans="1:5" ht="78" customHeight="1" thickBot="1">
      <c r="A36" s="15" t="s">
        <v>25</v>
      </c>
      <c r="B36" s="241" t="s">
        <v>235</v>
      </c>
      <c r="C36" s="242"/>
      <c r="D36" s="239"/>
      <c r="E36" s="240"/>
    </row>
    <row r="37" spans="1:5" ht="36.75" customHeight="1" thickBot="1">
      <c r="A37" s="45" t="s">
        <v>26</v>
      </c>
      <c r="B37" s="47">
        <f>IF('EN Com.Spec.'!B37=""," ",'EN Com.Spec.'!B37)</f>
        <v>24</v>
      </c>
      <c r="C37" s="35" t="s">
        <v>96</v>
      </c>
      <c r="D37" s="48" t="str">
        <f>IF('EN Com.Spec.'!D37=""," ",'EN Com.Spec.'!D37)</f>
        <v> </v>
      </c>
      <c r="E37" s="21" t="s">
        <v>94</v>
      </c>
    </row>
    <row r="38" spans="1:5" ht="18.75" customHeight="1">
      <c r="A38" s="228" t="s">
        <v>23</v>
      </c>
      <c r="B38" s="44"/>
      <c r="C38" s="52" t="s">
        <v>56</v>
      </c>
      <c r="D38" s="52" t="s">
        <v>165</v>
      </c>
      <c r="E38" s="53" t="s">
        <v>60</v>
      </c>
    </row>
    <row r="39" spans="1:5" ht="24" customHeight="1">
      <c r="A39" s="229"/>
      <c r="B39" s="17" t="s">
        <v>57</v>
      </c>
      <c r="C39" s="136" t="s">
        <v>194</v>
      </c>
      <c r="D39" s="136"/>
      <c r="E39" s="127"/>
    </row>
    <row r="40" spans="1:5" ht="18.75" customHeight="1">
      <c r="A40" s="229"/>
      <c r="B40" s="17" t="s">
        <v>61</v>
      </c>
      <c r="C40" s="137" t="str">
        <f>IF('EN Com.Spec.'!C40=""," ",'EN Com.Spec.'!C40)</f>
        <v>300x200x230 mm</v>
      </c>
      <c r="D40" s="138" t="str">
        <f>IF('EN Com.Spec.'!D40=""," ",'EN Com.Spec.'!D40)</f>
        <v> </v>
      </c>
      <c r="E40" s="139" t="str">
        <f>IF('EN Com.Spec.'!E40=""," ",'EN Com.Spec.'!E40)</f>
        <v> </v>
      </c>
    </row>
    <row r="41" spans="1:5" ht="18.75" customHeight="1">
      <c r="A41" s="229"/>
      <c r="B41" s="17" t="s">
        <v>58</v>
      </c>
      <c r="C41" s="137" t="str">
        <f>IF('EN Com.Spec.'!C41=""," ",'EN Com.Spec.'!C41)</f>
        <v>290 + 30 g</v>
      </c>
      <c r="D41" s="138" t="str">
        <f>IF('EN Com.Spec.'!D41=""," ",'EN Com.Spec.'!D41)</f>
        <v> </v>
      </c>
      <c r="E41" s="139" t="str">
        <f>IF('EN Com.Spec.'!E41=""," ",'EN Com.Spec.'!E41)</f>
        <v> </v>
      </c>
    </row>
    <row r="42" spans="1:5" ht="18.75" customHeight="1" thickBot="1">
      <c r="A42" s="230"/>
      <c r="B42" s="17" t="s">
        <v>215</v>
      </c>
      <c r="C42" s="140" t="str">
        <f>IF('EN Com.Spec.'!C42=""," ",'EN Com.Spec.'!C42)</f>
        <v>100% + 0%</v>
      </c>
      <c r="D42" s="128" t="str">
        <f>IF('EN Com.Spec.'!D42=""," ",'EN Com.Spec.'!D42)</f>
        <v> </v>
      </c>
      <c r="E42" s="129" t="str">
        <f>IF('EN Com.Spec.'!E42=""," ",'EN Com.Spec.'!E42)</f>
        <v> </v>
      </c>
    </row>
    <row r="43" spans="1:5" ht="18.75" customHeight="1" thickBot="1">
      <c r="A43" s="15" t="s">
        <v>17</v>
      </c>
      <c r="B43" s="18" t="s">
        <v>95</v>
      </c>
      <c r="C43" s="266" t="s">
        <v>236</v>
      </c>
      <c r="D43" s="267"/>
      <c r="E43" s="268"/>
    </row>
    <row r="44" spans="1:5" ht="18.75" thickBot="1">
      <c r="A44" s="15"/>
      <c r="B44" s="263" t="s">
        <v>78</v>
      </c>
      <c r="C44" s="264"/>
      <c r="D44" s="264"/>
      <c r="E44" s="265"/>
    </row>
  </sheetData>
  <sheetProtection/>
  <mergeCells count="27">
    <mergeCell ref="C31:E31"/>
    <mergeCell ref="B1:C1"/>
    <mergeCell ref="C25:E25"/>
    <mergeCell ref="B44:E44"/>
    <mergeCell ref="C43:E43"/>
    <mergeCell ref="B35:E35"/>
    <mergeCell ref="B36:E36"/>
    <mergeCell ref="C27:E27"/>
    <mergeCell ref="C28:E28"/>
    <mergeCell ref="C29:E29"/>
    <mergeCell ref="B7:E7"/>
    <mergeCell ref="B26:E26"/>
    <mergeCell ref="C24:E24"/>
    <mergeCell ref="C20:E20"/>
    <mergeCell ref="C21:E21"/>
    <mergeCell ref="C22:E22"/>
    <mergeCell ref="C23:E23"/>
    <mergeCell ref="A38:A42"/>
    <mergeCell ref="B8:C8"/>
    <mergeCell ref="B2:E2"/>
    <mergeCell ref="B3:E3"/>
    <mergeCell ref="B17:E17"/>
    <mergeCell ref="B18:E18"/>
    <mergeCell ref="B19:E19"/>
    <mergeCell ref="B4:E4"/>
    <mergeCell ref="B5:E5"/>
    <mergeCell ref="C30:E30"/>
  </mergeCells>
  <printOptions/>
  <pageMargins left="0.7874015748031497" right="0.2362204724409449" top="0.7874015748031497" bottom="0.7874015748031497" header="0.5118110236220472" footer="0.5118110236220472"/>
  <pageSetup fitToHeight="1" fitToWidth="1" horizontalDpi="200" verticalDpi="200" orientation="portrait" paperSize="9" scale="63" r:id="rId2"/>
  <headerFooter alignWithMargins="0">
    <oddFooter xml:space="preserve">&amp;LPrintdatum: &amp;D
De informatie in dit document is gebaseerd op de eigenschappen van het product op het moment dat dit document werd opgesteld. Op basis van dit document worden geen rechten ontleend.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44"/>
  <sheetViews>
    <sheetView view="pageBreakPreview" zoomScale="75" zoomScaleNormal="75" zoomScaleSheetLayoutView="75" zoomScalePageLayoutView="0" workbookViewId="0" topLeftCell="A19">
      <selection activeCell="C43" sqref="C43:E43"/>
    </sheetView>
  </sheetViews>
  <sheetFormatPr defaultColWidth="9.140625" defaultRowHeight="12.75"/>
  <cols>
    <col min="1" max="1" width="46.140625" style="0" customWidth="1"/>
    <col min="2" max="3" width="23.7109375" style="0" customWidth="1"/>
    <col min="4" max="4" width="26.140625" style="0" bestFit="1" customWidth="1"/>
    <col min="5" max="5" width="23.8515625" style="0" customWidth="1"/>
  </cols>
  <sheetData>
    <row r="1" spans="2:5" ht="15.75" thickBot="1">
      <c r="B1" s="278"/>
      <c r="C1" s="278"/>
      <c r="D1" s="126" t="s">
        <v>103</v>
      </c>
      <c r="E1" s="69">
        <f>IF('EN Com.Spec.'!E1=""," ",'EN Com.Spec.'!E1)</f>
        <v>41226</v>
      </c>
    </row>
    <row r="2" spans="1:5" ht="66" customHeight="1" thickBot="1">
      <c r="A2" s="1"/>
      <c r="B2" s="286" t="s">
        <v>102</v>
      </c>
      <c r="C2" s="287"/>
      <c r="D2" s="288"/>
      <c r="E2" s="289"/>
    </row>
    <row r="3" spans="1:5" ht="18.75" customHeight="1" thickBot="1">
      <c r="A3" s="8" t="s">
        <v>97</v>
      </c>
      <c r="B3" s="237" t="s">
        <v>220</v>
      </c>
      <c r="C3" s="238"/>
      <c r="D3" s="239"/>
      <c r="E3" s="240"/>
    </row>
    <row r="4" spans="1:5" ht="18.75" customHeight="1" thickBot="1">
      <c r="A4" s="8" t="s">
        <v>98</v>
      </c>
      <c r="B4" s="201" t="str">
        <f>IF('EN Com.Spec.'!B4:E4=""," ",'EN Com.Spec.'!B4:E4)</f>
        <v>74001181NL; 74001294 BE</v>
      </c>
      <c r="C4" s="290"/>
      <c r="D4" s="203"/>
      <c r="E4" s="204"/>
    </row>
    <row r="5" spans="1:5" ht="18.75" customHeight="1" thickBot="1">
      <c r="A5" s="8" t="s">
        <v>99</v>
      </c>
      <c r="B5" s="279" t="str">
        <f>IF('EN Com.Spec.'!B5:E5=""," ",'EN Com.Spec.'!B5:E5)</f>
        <v>3 kg e</v>
      </c>
      <c r="C5" s="280"/>
      <c r="D5" s="281"/>
      <c r="E5" s="245"/>
    </row>
    <row r="6" spans="1:5" ht="18.75" customHeight="1" thickBot="1">
      <c r="A6" s="55" t="s">
        <v>100</v>
      </c>
      <c r="B6" s="75" t="s">
        <v>195</v>
      </c>
      <c r="C6" s="170">
        <f>IF('EN Com.Spec.'!C6=""," ",'EN Com.Spec.'!C6)</f>
        <v>8714700993228</v>
      </c>
      <c r="D6" s="116"/>
      <c r="E6" s="56" t="str">
        <f>IF('EN Com.Spec.'!E6=""," ",'EN Com.Spec.'!E6)</f>
        <v> </v>
      </c>
    </row>
    <row r="7" spans="1:5" ht="40.5" customHeight="1" thickBot="1">
      <c r="A7" s="8" t="s">
        <v>101</v>
      </c>
      <c r="B7" s="282" t="s">
        <v>204</v>
      </c>
      <c r="C7" s="283"/>
      <c r="D7" s="250"/>
      <c r="E7" s="251"/>
    </row>
    <row r="8" spans="1:5" ht="18.75" customHeight="1">
      <c r="A8" s="9" t="s">
        <v>178</v>
      </c>
      <c r="B8" s="231" t="s">
        <v>177</v>
      </c>
      <c r="C8" s="232"/>
      <c r="D8" s="284" t="s">
        <v>179</v>
      </c>
      <c r="E8" s="285"/>
    </row>
    <row r="9" spans="1:5" ht="18.75" customHeight="1">
      <c r="A9" s="10" t="s">
        <v>180</v>
      </c>
      <c r="B9" s="57" t="str">
        <f>IF('EN Com.Spec.'!B9=""," ",'EN Com.Spec.'!B9)</f>
        <v>1500/ 355</v>
      </c>
      <c r="C9" s="27" t="s">
        <v>76</v>
      </c>
      <c r="D9" s="61" t="str">
        <f>IF('EN Com.Spec.'!D9=""," ",'EN Com.Spec.'!D9)</f>
        <v> </v>
      </c>
      <c r="E9" s="28" t="s">
        <v>76</v>
      </c>
    </row>
    <row r="10" spans="1:5" ht="18.75" customHeight="1">
      <c r="A10" s="10" t="s">
        <v>104</v>
      </c>
      <c r="B10" s="57">
        <f>IF('EN Com.Spec.'!B10=""," ",'EN Com.Spec.'!B10)</f>
        <v>12</v>
      </c>
      <c r="C10" s="27" t="s">
        <v>16</v>
      </c>
      <c r="D10" s="61" t="str">
        <f>IF('EN Com.Spec.'!D10=""," ",'EN Com.Spec.'!D10)</f>
        <v> </v>
      </c>
      <c r="E10" s="28" t="s">
        <v>16</v>
      </c>
    </row>
    <row r="11" spans="1:5" ht="18.75" customHeight="1">
      <c r="A11" s="10" t="s">
        <v>105</v>
      </c>
      <c r="B11" s="57">
        <f>IF('EN Com.Spec.'!B11=""," ",'EN Com.Spec.'!B11)</f>
        <v>72</v>
      </c>
      <c r="C11" s="27" t="s">
        <v>16</v>
      </c>
      <c r="D11" s="61" t="str">
        <f>IF('EN Com.Spec.'!D11=""," ",'EN Com.Spec.'!D11)</f>
        <v> </v>
      </c>
      <c r="E11" s="28" t="s">
        <v>16</v>
      </c>
    </row>
    <row r="12" spans="1:5" ht="18.75" customHeight="1">
      <c r="A12" s="10" t="s">
        <v>106</v>
      </c>
      <c r="B12" s="57">
        <f>IF('EN Com.Spec.'!B12=""," ",'EN Com.Spec.'!B12)</f>
        <v>3.5</v>
      </c>
      <c r="C12" s="27" t="s">
        <v>16</v>
      </c>
      <c r="D12" s="61" t="str">
        <f>IF('EN Com.Spec.'!D12=""," ",'EN Com.Spec.'!D12)</f>
        <v> </v>
      </c>
      <c r="E12" s="28" t="s">
        <v>16</v>
      </c>
    </row>
    <row r="13" spans="1:5" ht="18.75" customHeight="1">
      <c r="A13" s="10" t="s">
        <v>107</v>
      </c>
      <c r="B13" s="57">
        <f>IF('EN Com.Spec.'!B13=""," ",'EN Com.Spec.'!B13)</f>
        <v>1.5</v>
      </c>
      <c r="C13" s="27" t="s">
        <v>16</v>
      </c>
      <c r="D13" s="61" t="str">
        <f>IF('EN Com.Spec.'!D13=""," ",'EN Com.Spec.'!D13)</f>
        <v> </v>
      </c>
      <c r="E13" s="28" t="s">
        <v>16</v>
      </c>
    </row>
    <row r="14" spans="1:5" ht="18.75" customHeight="1">
      <c r="A14" s="10" t="s">
        <v>108</v>
      </c>
      <c r="B14" s="57">
        <f>IF('EN Com.Spec.'!B14=""," ",'EN Com.Spec.'!B14)</f>
        <v>0.1</v>
      </c>
      <c r="C14" s="27" t="s">
        <v>16</v>
      </c>
      <c r="D14" s="61" t="str">
        <f>IF('EN Com.Spec.'!D14=""," ",'EN Com.Spec.'!D14)</f>
        <v> </v>
      </c>
      <c r="E14" s="28" t="s">
        <v>16</v>
      </c>
    </row>
    <row r="15" spans="1:5" ht="18.75" customHeight="1">
      <c r="A15" s="10" t="s">
        <v>109</v>
      </c>
      <c r="B15" s="57">
        <f>IF('EN Com.Spec.'!B15=""," ",'EN Com.Spec.'!B15)</f>
        <v>2.5</v>
      </c>
      <c r="C15" s="27" t="s">
        <v>16</v>
      </c>
      <c r="D15" s="61" t="str">
        <f>IF('EN Com.Spec.'!D15=""," ",'EN Com.Spec.'!D15)</f>
        <v> </v>
      </c>
      <c r="E15" s="28" t="s">
        <v>16</v>
      </c>
    </row>
    <row r="16" spans="1:5" ht="18.75" customHeight="1" thickBot="1">
      <c r="A16" s="11" t="s">
        <v>51</v>
      </c>
      <c r="B16" s="57">
        <f>IF('EN Com.Spec.'!B16=""," ",'EN Com.Spec.'!B16)</f>
        <v>0.01</v>
      </c>
      <c r="C16" s="49" t="s">
        <v>16</v>
      </c>
      <c r="D16" s="122" t="str">
        <f>IF('EN Com.Spec.'!D16=""," ",'EN Com.Spec.'!D16)</f>
        <v> </v>
      </c>
      <c r="E16" s="29" t="s">
        <v>16</v>
      </c>
    </row>
    <row r="17" spans="1:5" ht="77.25" customHeight="1" thickBot="1">
      <c r="A17" s="12" t="s">
        <v>110</v>
      </c>
      <c r="B17" s="269" t="s">
        <v>239</v>
      </c>
      <c r="C17" s="242"/>
      <c r="D17" s="239"/>
      <c r="E17" s="240"/>
    </row>
    <row r="18" spans="1:5" ht="144" customHeight="1" thickBot="1">
      <c r="A18" s="13" t="s">
        <v>111</v>
      </c>
      <c r="B18" s="241" t="s">
        <v>240</v>
      </c>
      <c r="C18" s="242"/>
      <c r="D18" s="239"/>
      <c r="E18" s="240"/>
    </row>
    <row r="19" spans="1:5" ht="18.75" customHeight="1">
      <c r="A19" s="13" t="s">
        <v>112</v>
      </c>
      <c r="B19" s="243"/>
      <c r="C19" s="244"/>
      <c r="D19" s="244"/>
      <c r="E19" s="245"/>
    </row>
    <row r="20" spans="1:5" ht="18.75" customHeight="1">
      <c r="A20" s="39" t="s">
        <v>113</v>
      </c>
      <c r="B20" s="57" t="str">
        <f>IF('EN Com.Spec.'!B20=""," ",'EN Com.Spec.'!B20)</f>
        <v>&lt; 100.000</v>
      </c>
      <c r="C20" s="275" t="s">
        <v>81</v>
      </c>
      <c r="D20" s="276"/>
      <c r="E20" s="277"/>
    </row>
    <row r="21" spans="1:5" ht="18.75" customHeight="1">
      <c r="A21" s="39" t="s">
        <v>114</v>
      </c>
      <c r="B21" s="57" t="str">
        <f>IF('EN Com.Spec.'!B21=""," ",'EN Com.Spec.'!B21)</f>
        <v>&lt; 1000</v>
      </c>
      <c r="C21" s="275" t="s">
        <v>81</v>
      </c>
      <c r="D21" s="276"/>
      <c r="E21" s="277"/>
    </row>
    <row r="22" spans="1:5" ht="18.75" customHeight="1">
      <c r="A22" s="43" t="s">
        <v>162</v>
      </c>
      <c r="B22" s="57" t="str">
        <f>IF('EN Com.Spec.'!B22=""," ",'EN Com.Spec.'!B22)</f>
        <v>&lt; 500</v>
      </c>
      <c r="C22" s="291" t="s">
        <v>81</v>
      </c>
      <c r="D22" s="276"/>
      <c r="E22" s="277"/>
    </row>
    <row r="23" spans="1:5" ht="18" customHeight="1">
      <c r="A23" s="14" t="s">
        <v>82</v>
      </c>
      <c r="B23" s="57" t="str">
        <f>IF('EN Com.Spec.'!B23=""," ",(IF('EN Com.Spec.'!B23="absent","absence",'EN Com.Spec.'!B23)))</f>
        <v>&lt;100</v>
      </c>
      <c r="C23" s="275" t="str">
        <f>IF('EN Com.Spec.'!B23="","cfu/g",(IF('EN Com.Spec.'!B23="absent","pour 0.01 g","cfu/g")))</f>
        <v>cfu/g</v>
      </c>
      <c r="D23" s="276"/>
      <c r="E23" s="277"/>
    </row>
    <row r="24" spans="1:5" ht="18">
      <c r="A24" s="39" t="s">
        <v>115</v>
      </c>
      <c r="B24" s="57" t="str">
        <f>IF('EN Com.Spec.'!B24=""," ",(IF('EN Com.Spec.'!B24="absent","absence",'EN Com.Spec.'!B24)))</f>
        <v>absence</v>
      </c>
      <c r="C24" s="275" t="s">
        <v>129</v>
      </c>
      <c r="D24" s="276"/>
      <c r="E24" s="277"/>
    </row>
    <row r="25" spans="1:5" ht="18" customHeight="1" thickBot="1">
      <c r="A25" s="40" t="s">
        <v>116</v>
      </c>
      <c r="B25" s="57" t="str">
        <f>IF('EN Com.Spec.'!B25=""," ",'EN Com.Spec.'!B25)</f>
        <v>&lt; 100</v>
      </c>
      <c r="C25" s="260" t="s">
        <v>81</v>
      </c>
      <c r="D25" s="261"/>
      <c r="E25" s="262"/>
    </row>
    <row r="26" spans="1:5" ht="18" customHeight="1">
      <c r="A26" s="12" t="s">
        <v>117</v>
      </c>
      <c r="B26" s="252"/>
      <c r="C26" s="253"/>
      <c r="D26" s="254"/>
      <c r="E26" s="255"/>
    </row>
    <row r="27" spans="1:5" ht="18" customHeight="1">
      <c r="A27" s="4" t="s">
        <v>118</v>
      </c>
      <c r="B27" s="57" t="str">
        <f>IF('EN Com.Spec.'!B27=""," ",'EN Com.Spec.'!B27)</f>
        <v>&gt; 86</v>
      </c>
      <c r="C27" s="246" t="str">
        <f>'EN Com.Spec.'!C27:E27</f>
        <v>%</v>
      </c>
      <c r="D27" s="273"/>
      <c r="E27" s="274"/>
    </row>
    <row r="28" spans="1:5" ht="18" customHeight="1">
      <c r="A28" s="4" t="s">
        <v>199</v>
      </c>
      <c r="B28" s="57">
        <f>IF('EN Com.Spec.'!B28=""," ",'EN Com.Spec.'!B28)</f>
        <v>32</v>
      </c>
      <c r="C28" s="246" t="str">
        <f>'EN Com.Spec.'!C28:E28</f>
        <v>± 3.0 mm</v>
      </c>
      <c r="D28" s="273"/>
      <c r="E28" s="274"/>
    </row>
    <row r="29" spans="1:5" ht="18" customHeight="1">
      <c r="A29" s="4" t="s">
        <v>206</v>
      </c>
      <c r="B29" s="57">
        <f>IF('EN Com.Spec.'!B29=""," ",'EN Com.Spec.'!B29)</f>
        <v>25</v>
      </c>
      <c r="C29" s="246" t="str">
        <f>'EN Com.Spec.'!C29:E29</f>
        <v>± 2.0 mm.</v>
      </c>
      <c r="D29" s="273"/>
      <c r="E29" s="274"/>
    </row>
    <row r="30" spans="1:5" ht="18.75" customHeight="1">
      <c r="A30" s="4" t="s">
        <v>71</v>
      </c>
      <c r="B30" s="57" t="str">
        <f>IF('EN Com.Spec.'!B30=""," ",'EN Com.Spec.'!B30)</f>
        <v> </v>
      </c>
      <c r="C30" s="246" t="str">
        <f>'EN Com.Spec.'!C30:E30</f>
        <v>°</v>
      </c>
      <c r="D30" s="273"/>
      <c r="E30" s="274"/>
    </row>
    <row r="31" spans="1:5" ht="18.75" customHeight="1" thickBot="1">
      <c r="A31" s="4" t="s">
        <v>174</v>
      </c>
      <c r="B31" s="57" t="str">
        <f>IF('EN Com.Spec.'!B31=""," ",'EN Com.Spec.'!B31)</f>
        <v> </v>
      </c>
      <c r="C31" s="246" t="str">
        <f>'EN Com.Spec.'!C31:E31</f>
        <v>%</v>
      </c>
      <c r="D31" s="273"/>
      <c r="E31" s="274"/>
    </row>
    <row r="32" spans="1:5" ht="18.75" customHeight="1">
      <c r="A32" s="12" t="s">
        <v>119</v>
      </c>
      <c r="B32" s="24" t="s">
        <v>85</v>
      </c>
      <c r="C32" s="71" t="str">
        <f>IF('EN Com.Spec.'!C32="yes","Oui",(IF('EN Com.Spec.'!C32="no","Non",(IF('EN Com.Spec.'!C32="yes/no"," ")))))</f>
        <v>Non</v>
      </c>
      <c r="D32" s="68" t="s">
        <v>130</v>
      </c>
      <c r="E32" s="73" t="str">
        <f>IF('EN Com.Spec.'!E32="yes","Oui",(IF('EN Com.Spec.'!E32="no","Non",(IF('EN Com.Spec.'!E32="yes/no","Qui/Non ")))))</f>
        <v>Oui</v>
      </c>
    </row>
    <row r="33" spans="1:5" ht="18.75" customHeight="1">
      <c r="A33" s="16"/>
      <c r="B33" s="14" t="s">
        <v>120</v>
      </c>
      <c r="C33" s="142" t="str">
        <f>IF('EN Com.Spec.'!C33="yes","Oui",(IF('EN Com.Spec.'!C33="no","Non",(IF('EN Com.Spec.'!C33="yes/no"," ")))))</f>
        <v>Non</v>
      </c>
      <c r="D33" s="149" t="s">
        <v>131</v>
      </c>
      <c r="E33" s="145" t="str">
        <f>IF('EN Com.Spec.'!E33="yes","Oui",(IF('EN Com.Spec.'!E33="no","Non",(IF('EN Com.Spec.'!E33="yes/no","Qui/Non ")))))</f>
        <v>Oui</v>
      </c>
    </row>
    <row r="34" spans="1:5" ht="37.5" customHeight="1" thickBot="1">
      <c r="A34" s="16"/>
      <c r="B34" s="23"/>
      <c r="C34" s="72"/>
      <c r="D34" s="144" t="s">
        <v>218</v>
      </c>
      <c r="E34" s="74" t="str">
        <f>IF('EN Com.Spec.'!E34="yes","Oui",(IF('EN Com.Spec.'!E34="no","Non",(IF('EN Com.Spec.'!E34="yes/no","Qui/Non ")))))</f>
        <v>Non</v>
      </c>
    </row>
    <row r="35" spans="1:5" ht="36.75" customHeight="1" thickBot="1">
      <c r="A35" s="15" t="s">
        <v>121</v>
      </c>
      <c r="B35" s="206" t="s">
        <v>122</v>
      </c>
      <c r="C35" s="207"/>
      <c r="D35" s="203"/>
      <c r="E35" s="204"/>
    </row>
    <row r="36" spans="1:5" ht="90.75" customHeight="1" thickBot="1">
      <c r="A36" s="15" t="s">
        <v>123</v>
      </c>
      <c r="B36" s="269" t="s">
        <v>241</v>
      </c>
      <c r="C36" s="242"/>
      <c r="D36" s="239"/>
      <c r="E36" s="240"/>
    </row>
    <row r="37" spans="1:5" ht="36" customHeight="1" thickBot="1">
      <c r="A37" s="45" t="s">
        <v>124</v>
      </c>
      <c r="B37" s="58">
        <f>IF('EN Com.Spec.'!B37=""," ",'EN Com.Spec.'!B37)</f>
        <v>24</v>
      </c>
      <c r="C37" s="26" t="s">
        <v>171</v>
      </c>
      <c r="D37" s="59" t="str">
        <f>IF('EN Com.Spec.'!D37=""," ",'EN Com.Spec.'!D37)</f>
        <v> </v>
      </c>
      <c r="E37" s="32" t="s">
        <v>172</v>
      </c>
    </row>
    <row r="38" spans="1:5" ht="18.75" customHeight="1">
      <c r="A38" s="228" t="s">
        <v>125</v>
      </c>
      <c r="B38" s="150"/>
      <c r="C38" s="30" t="s">
        <v>168</v>
      </c>
      <c r="D38" s="30" t="s">
        <v>167</v>
      </c>
      <c r="E38" s="31" t="s">
        <v>166</v>
      </c>
    </row>
    <row r="39" spans="1:5" ht="24" customHeight="1">
      <c r="A39" s="229"/>
      <c r="B39" s="17" t="s">
        <v>127</v>
      </c>
      <c r="C39" s="130" t="s">
        <v>196</v>
      </c>
      <c r="D39" s="130"/>
      <c r="E39" s="131"/>
    </row>
    <row r="40" spans="1:5" ht="18.75" customHeight="1">
      <c r="A40" s="229"/>
      <c r="B40" s="17" t="s">
        <v>62</v>
      </c>
      <c r="C40" s="132" t="str">
        <f>IF('EN Com.Spec.'!C40=""," ",'EN Com.Spec.'!C40)</f>
        <v>300x200x230 mm</v>
      </c>
      <c r="D40" s="132" t="str">
        <f>IF('EN Com.Spec.'!D40=""," ",'EN Com.Spec.'!D40)</f>
        <v> </v>
      </c>
      <c r="E40" s="133" t="str">
        <f>IF('EN Com.Spec.'!E40=""," ",'EN Com.Spec.'!E40)</f>
        <v> </v>
      </c>
    </row>
    <row r="41" spans="1:5" ht="18.75" customHeight="1">
      <c r="A41" s="229"/>
      <c r="B41" s="17" t="s">
        <v>128</v>
      </c>
      <c r="C41" s="132" t="str">
        <f>IF('EN Com.Spec.'!C41=""," ",'EN Com.Spec.'!C41)</f>
        <v>290 + 30 g</v>
      </c>
      <c r="D41" s="132" t="str">
        <f>IF('EN Com.Spec.'!D41=""," ",'EN Com.Spec.'!D41)</f>
        <v> </v>
      </c>
      <c r="E41" s="133" t="str">
        <f>IF('EN Com.Spec.'!E41=""," ",'EN Com.Spec.'!E41)</f>
        <v> </v>
      </c>
    </row>
    <row r="42" spans="1:5" ht="18.75" customHeight="1" thickBot="1">
      <c r="A42" s="230"/>
      <c r="B42" s="19" t="s">
        <v>214</v>
      </c>
      <c r="C42" s="140" t="str">
        <f>IF('EN Com.Spec.'!C42=""," ",'EN Com.Spec.'!C42)</f>
        <v>100% + 0%</v>
      </c>
      <c r="D42" s="134" t="str">
        <f>IF('EN Com.Spec.'!D42=""," ",'EN Com.Spec.'!D42)</f>
        <v> </v>
      </c>
      <c r="E42" s="135" t="str">
        <f>IF('EN Com.Spec.'!E42=""," ",'EN Com.Spec.'!E42)</f>
        <v> </v>
      </c>
    </row>
    <row r="43" spans="1:5" ht="18.75" customHeight="1" thickBot="1">
      <c r="A43" s="15" t="s">
        <v>126</v>
      </c>
      <c r="B43" s="25" t="s">
        <v>173</v>
      </c>
      <c r="C43" s="270" t="s">
        <v>242</v>
      </c>
      <c r="D43" s="271"/>
      <c r="E43" s="272"/>
    </row>
    <row r="44" spans="1:5" ht="18.75" thickBot="1">
      <c r="A44" s="15"/>
      <c r="B44" s="206" t="s">
        <v>181</v>
      </c>
      <c r="C44" s="207"/>
      <c r="D44" s="203"/>
      <c r="E44" s="204"/>
    </row>
  </sheetData>
  <sheetProtection/>
  <mergeCells count="28">
    <mergeCell ref="B2:E2"/>
    <mergeCell ref="B3:E3"/>
    <mergeCell ref="B4:E4"/>
    <mergeCell ref="C21:E21"/>
    <mergeCell ref="C22:E22"/>
    <mergeCell ref="B17:E17"/>
    <mergeCell ref="B18:E18"/>
    <mergeCell ref="B19:E19"/>
    <mergeCell ref="C20:E20"/>
    <mergeCell ref="C23:E23"/>
    <mergeCell ref="C24:E24"/>
    <mergeCell ref="B26:E26"/>
    <mergeCell ref="C27:E27"/>
    <mergeCell ref="C25:E25"/>
    <mergeCell ref="B1:C1"/>
    <mergeCell ref="B5:E5"/>
    <mergeCell ref="B7:E7"/>
    <mergeCell ref="B8:C8"/>
    <mergeCell ref="D8:E8"/>
    <mergeCell ref="B44:E44"/>
    <mergeCell ref="B35:E35"/>
    <mergeCell ref="B36:E36"/>
    <mergeCell ref="A38:A42"/>
    <mergeCell ref="C43:E43"/>
    <mergeCell ref="C28:E28"/>
    <mergeCell ref="C29:E29"/>
    <mergeCell ref="C30:E30"/>
    <mergeCell ref="C31:E31"/>
  </mergeCells>
  <printOptions/>
  <pageMargins left="0.7874015748031497" right="0.2362204724409449" top="0.7874015748031497" bottom="0.7874015748031497" header="0.5118110236220472" footer="0.5118110236220472"/>
  <pageSetup fitToHeight="1" fitToWidth="1" horizontalDpi="600" verticalDpi="600" orientation="portrait" paperSize="9" scale="60" r:id="rId2"/>
  <headerFooter alignWithMargins="0">
    <oddFooter>&amp;LDate de l'impression: &amp;D.
L'information dans ce document a été base sur les caractéristiques du produit au moment où ce document a été dressé. Sur base de ce document, aucune droit n'est emprunté.</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D33"/>
  <sheetViews>
    <sheetView view="pageBreakPreview" zoomScale="70" zoomScaleNormal="75" zoomScaleSheetLayoutView="70" zoomScalePageLayoutView="0" workbookViewId="0" topLeftCell="A1">
      <selection activeCell="A32" sqref="A32"/>
    </sheetView>
  </sheetViews>
  <sheetFormatPr defaultColWidth="9.140625" defaultRowHeight="12.75"/>
  <cols>
    <col min="1" max="1" width="67.8515625" style="0" customWidth="1"/>
    <col min="2" max="2" width="22.421875" style="0" customWidth="1"/>
    <col min="3" max="3" width="51.7109375" style="0" customWidth="1"/>
    <col min="4" max="4" width="20.7109375" style="0" customWidth="1"/>
  </cols>
  <sheetData>
    <row r="1" spans="2:4" ht="15.75" thickBot="1">
      <c r="B1" s="36"/>
      <c r="C1" s="36" t="s">
        <v>163</v>
      </c>
      <c r="D1" s="63">
        <f>IF('EN Com.Spec.'!E1=""," ",'EN Com.Spec.'!E1)</f>
        <v>41226</v>
      </c>
    </row>
    <row r="2" spans="2:4" ht="71.25" customHeight="1" thickBot="1">
      <c r="B2" s="286" t="s">
        <v>164</v>
      </c>
      <c r="C2" s="295"/>
      <c r="D2" s="296"/>
    </row>
    <row r="3" spans="1:4" ht="18.75" thickBot="1">
      <c r="A3" s="7" t="s">
        <v>46</v>
      </c>
      <c r="B3" s="297" t="str">
        <f>IF('EN Com.Spec.'!B3:E3=""," ",'EN Com.Spec.'!B3:E3)</f>
        <v>Honig Prof. Farfalle 3kg NL BE</v>
      </c>
      <c r="C3" s="298"/>
      <c r="D3" s="299"/>
    </row>
    <row r="4" spans="1:4" ht="18.75" thickBot="1">
      <c r="A4" s="7" t="s">
        <v>0</v>
      </c>
      <c r="B4" s="297" t="str">
        <f>IF('NL Com.Spec.'!B3:E3=""," ",'NL Com.Spec.'!B3:E3)</f>
        <v>Honig Prof. Farfalle 3kg NL BE</v>
      </c>
      <c r="C4" s="298"/>
      <c r="D4" s="299"/>
    </row>
    <row r="5" spans="1:4" ht="18.75" thickBot="1">
      <c r="A5" s="7" t="s">
        <v>97</v>
      </c>
      <c r="B5" s="297" t="str">
        <f>IF('FR Com.Spec.'!B3:E3=""," ",'FR Com.Spec.'!B3:E3)</f>
        <v>Honig Prof. Farfalle 3kg NL BE</v>
      </c>
      <c r="C5" s="298"/>
      <c r="D5" s="299"/>
    </row>
    <row r="6" spans="1:4" ht="18.75" thickBot="1">
      <c r="A6" s="7" t="s">
        <v>158</v>
      </c>
      <c r="B6" s="292" t="str">
        <f>IF('EN Com.Spec.'!B4=""," ",'EN Com.Spec.'!B4)</f>
        <v>74001181NL; 74001294 BE</v>
      </c>
      <c r="C6" s="293" t="str">
        <f>IF('EN Com.Spec.'!D4=""," ",'EN Com.Spec.'!D4)</f>
        <v> </v>
      </c>
      <c r="D6" s="294" t="str">
        <f>IF('EN Com.Spec.'!E4=""," ",'EN Com.Spec.'!E4)</f>
        <v> </v>
      </c>
    </row>
    <row r="7" spans="1:4" ht="40.5" customHeight="1" thickBot="1">
      <c r="A7" s="62" t="s">
        <v>159</v>
      </c>
      <c r="B7" s="292" t="str">
        <f>IF('EN Com.Spec.'!B5=""," ",'EN Com.Spec.'!B5)</f>
        <v>3 kg e</v>
      </c>
      <c r="C7" s="293" t="str">
        <f>IF('EN Com.Spec.'!D5=""," ",'EN Com.Spec.'!D5)</f>
        <v> </v>
      </c>
      <c r="D7" s="294" t="str">
        <f>IF('EN Com.Spec.'!E5=""," ",'EN Com.Spec.'!E5)</f>
        <v> </v>
      </c>
    </row>
    <row r="8" spans="1:4" ht="18.75" thickBot="1">
      <c r="A8" s="8" t="s">
        <v>160</v>
      </c>
      <c r="B8" s="151">
        <f>IF('EN Com.Spec.'!C6=""," ",'EN Com.Spec.'!C6)</f>
        <v>8714700993228</v>
      </c>
      <c r="C8" s="37"/>
      <c r="D8" s="38"/>
    </row>
    <row r="9" spans="1:4" ht="18">
      <c r="A9" s="42" t="s">
        <v>157</v>
      </c>
      <c r="B9" s="5" t="s">
        <v>2</v>
      </c>
      <c r="C9" s="65" t="s">
        <v>157</v>
      </c>
      <c r="D9" s="6" t="s">
        <v>2</v>
      </c>
    </row>
    <row r="10" spans="1:4" ht="51" customHeight="1">
      <c r="A10" s="66" t="s">
        <v>133</v>
      </c>
      <c r="B10" s="152" t="s">
        <v>197</v>
      </c>
      <c r="C10" s="64" t="s">
        <v>148</v>
      </c>
      <c r="D10" s="115" t="s">
        <v>197</v>
      </c>
    </row>
    <row r="11" spans="1:4" ht="51" customHeight="1">
      <c r="A11" s="67" t="s">
        <v>134</v>
      </c>
      <c r="B11" s="152" t="s">
        <v>197</v>
      </c>
      <c r="C11" s="153" t="s">
        <v>149</v>
      </c>
      <c r="D11" s="115" t="s">
        <v>197</v>
      </c>
    </row>
    <row r="12" spans="1:4" ht="51" customHeight="1">
      <c r="A12" s="66" t="s">
        <v>135</v>
      </c>
      <c r="B12" s="300" t="s">
        <v>244</v>
      </c>
      <c r="C12" s="64" t="s">
        <v>150</v>
      </c>
      <c r="D12" s="115" t="s">
        <v>197</v>
      </c>
    </row>
    <row r="13" spans="1:4" ht="51" customHeight="1">
      <c r="A13" s="67" t="s">
        <v>209</v>
      </c>
      <c r="B13" s="154" t="s">
        <v>197</v>
      </c>
      <c r="C13" s="153" t="s">
        <v>151</v>
      </c>
      <c r="D13" s="115" t="s">
        <v>197</v>
      </c>
    </row>
    <row r="14" spans="1:4" ht="51" customHeight="1">
      <c r="A14" s="67" t="s">
        <v>210</v>
      </c>
      <c r="B14" s="154" t="s">
        <v>197</v>
      </c>
      <c r="C14" s="153" t="s">
        <v>211</v>
      </c>
      <c r="D14" s="115" t="s">
        <v>197</v>
      </c>
    </row>
    <row r="15" spans="1:4" ht="51" customHeight="1">
      <c r="A15" s="67" t="s">
        <v>212</v>
      </c>
      <c r="B15" s="154" t="s">
        <v>198</v>
      </c>
      <c r="C15" s="153" t="s">
        <v>213</v>
      </c>
      <c r="D15" s="115" t="s">
        <v>197</v>
      </c>
    </row>
    <row r="16" spans="1:4" ht="51" customHeight="1">
      <c r="A16" s="67" t="s">
        <v>136</v>
      </c>
      <c r="B16" s="154" t="s">
        <v>198</v>
      </c>
      <c r="C16" s="64" t="s">
        <v>152</v>
      </c>
      <c r="D16" s="115" t="s">
        <v>197</v>
      </c>
    </row>
    <row r="17" spans="1:4" ht="51" customHeight="1">
      <c r="A17" s="67" t="s">
        <v>137</v>
      </c>
      <c r="B17" s="154" t="s">
        <v>197</v>
      </c>
      <c r="C17" s="64" t="s">
        <v>153</v>
      </c>
      <c r="D17" s="115" t="s">
        <v>197</v>
      </c>
    </row>
    <row r="18" spans="1:4" ht="51" customHeight="1">
      <c r="A18" s="67" t="s">
        <v>138</v>
      </c>
      <c r="B18" s="154" t="s">
        <v>197</v>
      </c>
      <c r="C18" s="64" t="s">
        <v>154</v>
      </c>
      <c r="D18" s="115" t="s">
        <v>197</v>
      </c>
    </row>
    <row r="19" spans="1:4" ht="51" customHeight="1">
      <c r="A19" s="67" t="s">
        <v>139</v>
      </c>
      <c r="B19" s="154" t="s">
        <v>197</v>
      </c>
      <c r="C19" s="64" t="s">
        <v>155</v>
      </c>
      <c r="D19" s="115" t="s">
        <v>197</v>
      </c>
    </row>
    <row r="20" spans="1:4" ht="51" customHeight="1">
      <c r="A20" s="67" t="s">
        <v>140</v>
      </c>
      <c r="B20" s="154" t="s">
        <v>197</v>
      </c>
      <c r="C20" s="64" t="s">
        <v>156</v>
      </c>
      <c r="D20" s="115" t="s">
        <v>197</v>
      </c>
    </row>
    <row r="21" spans="1:4" ht="51" customHeight="1">
      <c r="A21" s="67" t="s">
        <v>141</v>
      </c>
      <c r="B21" s="154" t="s">
        <v>197</v>
      </c>
      <c r="C21" s="64"/>
      <c r="D21" s="115"/>
    </row>
    <row r="22" spans="1:4" ht="51" customHeight="1">
      <c r="A22" s="66" t="s">
        <v>142</v>
      </c>
      <c r="B22" s="154" t="s">
        <v>197</v>
      </c>
      <c r="C22" s="64"/>
      <c r="D22" s="115"/>
    </row>
    <row r="23" spans="1:4" ht="51" customHeight="1">
      <c r="A23" s="67" t="s">
        <v>143</v>
      </c>
      <c r="B23" s="154" t="s">
        <v>197</v>
      </c>
      <c r="C23" s="64"/>
      <c r="D23" s="115"/>
    </row>
    <row r="24" spans="1:4" ht="51" customHeight="1">
      <c r="A24" s="67" t="s">
        <v>144</v>
      </c>
      <c r="B24" s="154" t="s">
        <v>197</v>
      </c>
      <c r="C24" s="64"/>
      <c r="D24" s="115"/>
    </row>
    <row r="25" spans="1:4" ht="51" customHeight="1">
      <c r="A25" s="66" t="s">
        <v>145</v>
      </c>
      <c r="B25" s="154" t="s">
        <v>197</v>
      </c>
      <c r="C25" s="64"/>
      <c r="D25" s="115"/>
    </row>
    <row r="26" spans="1:4" ht="51" customHeight="1">
      <c r="A26" s="67" t="s">
        <v>146</v>
      </c>
      <c r="B26" s="154" t="s">
        <v>197</v>
      </c>
      <c r="C26" s="64"/>
      <c r="D26" s="115"/>
    </row>
    <row r="27" spans="1:4" ht="51" customHeight="1">
      <c r="A27" s="155" t="s">
        <v>147</v>
      </c>
      <c r="B27" s="154" t="s">
        <v>197</v>
      </c>
      <c r="C27" s="64"/>
      <c r="D27" s="115"/>
    </row>
    <row r="28" spans="1:4" ht="62.25" customHeight="1" thickBot="1">
      <c r="A28" s="173" t="s">
        <v>219</v>
      </c>
      <c r="B28" s="167" t="str">
        <f>IF('EN Com.Spec.'!E34="yes","yes/ja/oui",IF('EN Com.Spec.'!E34="no","no/nee/non",""))</f>
        <v>no/nee/non</v>
      </c>
      <c r="C28" s="156"/>
      <c r="D28" s="157"/>
    </row>
    <row r="29" spans="1:4" ht="27.75" customHeight="1">
      <c r="A29" s="158"/>
      <c r="B29" s="1"/>
      <c r="C29" s="1"/>
      <c r="D29" s="159"/>
    </row>
    <row r="30" spans="1:4" ht="12.75">
      <c r="A30" s="160" t="s">
        <v>169</v>
      </c>
      <c r="B30" s="161"/>
      <c r="C30" s="2"/>
      <c r="D30" s="159"/>
    </row>
    <row r="31" spans="1:4" ht="12.75">
      <c r="A31" s="162" t="s">
        <v>170</v>
      </c>
      <c r="B31" s="161"/>
      <c r="C31" s="163"/>
      <c r="D31" s="159"/>
    </row>
    <row r="32" spans="1:4" ht="13.5" thickBot="1">
      <c r="A32" s="164" t="s">
        <v>245</v>
      </c>
      <c r="B32" s="165"/>
      <c r="C32" s="165"/>
      <c r="D32" s="166"/>
    </row>
    <row r="33" ht="12.75">
      <c r="B33" s="3"/>
    </row>
  </sheetData>
  <sheetProtection/>
  <mergeCells count="6">
    <mergeCell ref="B6:D6"/>
    <mergeCell ref="B7:D7"/>
    <mergeCell ref="B2:D2"/>
    <mergeCell ref="B3:D3"/>
    <mergeCell ref="B4:D4"/>
    <mergeCell ref="B5:D5"/>
  </mergeCells>
  <printOptions/>
  <pageMargins left="0.7874015748031497" right="0.2362204724409449" top="0.7874015748031497" bottom="0.7874015748031497" header="0.5118110236220472" footer="0.5118110236220472"/>
  <pageSetup fitToHeight="1" fitToWidth="1" horizontalDpi="600" verticalDpi="600" orientation="portrait" paperSize="9" scale="56" r:id="rId2"/>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HJ Heinz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commerciële specificatie</dc:title>
  <dc:subject/>
  <dc:creator>Johanna Meines</dc:creator>
  <cp:keywords/>
  <dc:description/>
  <cp:lastModifiedBy>HJH</cp:lastModifiedBy>
  <cp:lastPrinted>2010-03-10T10:05:39Z</cp:lastPrinted>
  <dcterms:created xsi:type="dcterms:W3CDTF">2002-12-09T15:53:24Z</dcterms:created>
  <dcterms:modified xsi:type="dcterms:W3CDTF">2012-11-13T10:39:19Z</dcterms:modified>
  <cp:category/>
  <cp:version/>
  <cp:contentType/>
  <cp:contentStatus/>
</cp:coreProperties>
</file>